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22 22 Pol" sheetId="12" r:id="rId4"/>
    <sheet name="22 VRN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 22 Pol'!$1:$7</definedName>
    <definedName name="_xlnm.Print_Titles" localSheetId="4">'22 VRN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 22 Pol'!$A$1:$Y$297</definedName>
    <definedName name="_xlnm.Print_Area" localSheetId="4">'22 VRN Pol'!$A$1:$Y$52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51" i="13"/>
  <c r="BA37" i="13"/>
  <c r="BA24" i="13"/>
  <c r="BA19" i="13"/>
  <c r="BA11" i="13"/>
  <c r="Q8" i="13"/>
  <c r="G9" i="13"/>
  <c r="M9" i="13" s="1"/>
  <c r="M8" i="13" s="1"/>
  <c r="I9" i="13"/>
  <c r="K9" i="13"/>
  <c r="O9" i="13"/>
  <c r="Q9" i="13"/>
  <c r="V9" i="13"/>
  <c r="G16" i="13"/>
  <c r="I16" i="13"/>
  <c r="I8" i="13" s="1"/>
  <c r="K16" i="13"/>
  <c r="K8" i="13" s="1"/>
  <c r="M16" i="13"/>
  <c r="O16" i="13"/>
  <c r="Q16" i="13"/>
  <c r="V16" i="13"/>
  <c r="G23" i="13"/>
  <c r="I23" i="13"/>
  <c r="K23" i="13"/>
  <c r="M23" i="13"/>
  <c r="O23" i="13"/>
  <c r="Q23" i="13"/>
  <c r="V23" i="13"/>
  <c r="G28" i="13"/>
  <c r="M28" i="13" s="1"/>
  <c r="I28" i="13"/>
  <c r="K28" i="13"/>
  <c r="O28" i="13"/>
  <c r="Q28" i="13"/>
  <c r="V28" i="13"/>
  <c r="G32" i="13"/>
  <c r="I32" i="13"/>
  <c r="K32" i="13"/>
  <c r="M32" i="13"/>
  <c r="O32" i="13"/>
  <c r="Q32" i="13"/>
  <c r="V32" i="13"/>
  <c r="V8" i="13" s="1"/>
  <c r="G36" i="13"/>
  <c r="M36" i="13" s="1"/>
  <c r="I36" i="13"/>
  <c r="K36" i="13"/>
  <c r="O36" i="13"/>
  <c r="Q36" i="13"/>
  <c r="V36" i="13"/>
  <c r="G41" i="13"/>
  <c r="I41" i="13"/>
  <c r="K41" i="13"/>
  <c r="M41" i="13"/>
  <c r="O41" i="13"/>
  <c r="O8" i="13" s="1"/>
  <c r="Q41" i="13"/>
  <c r="V41" i="13"/>
  <c r="G46" i="13"/>
  <c r="I46" i="13"/>
  <c r="K46" i="13"/>
  <c r="M46" i="13"/>
  <c r="O46" i="13"/>
  <c r="Q46" i="13"/>
  <c r="V46" i="13"/>
  <c r="AE51" i="13"/>
  <c r="AF51" i="13"/>
  <c r="G296" i="12"/>
  <c r="BA286" i="12"/>
  <c r="BA268" i="12"/>
  <c r="BA263" i="12"/>
  <c r="BA244" i="12"/>
  <c r="BA243" i="12"/>
  <c r="BA203" i="12"/>
  <c r="BA200" i="12"/>
  <c r="BA191" i="12"/>
  <c r="BA188" i="12"/>
  <c r="BA175" i="12"/>
  <c r="BA99" i="12"/>
  <c r="BA86" i="12"/>
  <c r="BA79" i="12"/>
  <c r="BA70" i="12"/>
  <c r="BA61" i="12"/>
  <c r="BA57" i="12"/>
  <c r="BA53" i="12"/>
  <c r="BA45" i="12"/>
  <c r="BA38" i="12"/>
  <c r="BA15" i="12"/>
  <c r="BA13" i="12"/>
  <c r="BA11" i="12"/>
  <c r="G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G21" i="12"/>
  <c r="I21" i="12"/>
  <c r="K21" i="12"/>
  <c r="M21" i="12"/>
  <c r="O21" i="12"/>
  <c r="O8" i="12" s="1"/>
  <c r="Q21" i="12"/>
  <c r="V21" i="12"/>
  <c r="V8" i="12" s="1"/>
  <c r="G28" i="12"/>
  <c r="I28" i="12"/>
  <c r="K28" i="12"/>
  <c r="M28" i="12"/>
  <c r="O28" i="12"/>
  <c r="Q28" i="12"/>
  <c r="V28" i="12"/>
  <c r="G34" i="12"/>
  <c r="I34" i="12"/>
  <c r="K34" i="12"/>
  <c r="M34" i="12"/>
  <c r="O34" i="12"/>
  <c r="Q34" i="12"/>
  <c r="V34" i="12"/>
  <c r="G41" i="12"/>
  <c r="M41" i="12" s="1"/>
  <c r="I41" i="12"/>
  <c r="K41" i="12"/>
  <c r="O41" i="12"/>
  <c r="Q41" i="12"/>
  <c r="V41" i="12"/>
  <c r="G48" i="12"/>
  <c r="I48" i="12"/>
  <c r="K48" i="12"/>
  <c r="M48" i="12"/>
  <c r="O48" i="12"/>
  <c r="Q48" i="12"/>
  <c r="V48" i="12"/>
  <c r="G75" i="12"/>
  <c r="I75" i="12"/>
  <c r="K75" i="12"/>
  <c r="M75" i="12"/>
  <c r="O75" i="12"/>
  <c r="Q75" i="12"/>
  <c r="V75" i="12"/>
  <c r="G82" i="12"/>
  <c r="M82" i="12" s="1"/>
  <c r="I82" i="12"/>
  <c r="K82" i="12"/>
  <c r="O82" i="12"/>
  <c r="Q82" i="12"/>
  <c r="V82" i="12"/>
  <c r="G89" i="12"/>
  <c r="I89" i="12"/>
  <c r="K89" i="12"/>
  <c r="M89" i="12"/>
  <c r="O89" i="12"/>
  <c r="Q89" i="12"/>
  <c r="V89" i="12"/>
  <c r="G95" i="12"/>
  <c r="I95" i="12"/>
  <c r="K95" i="12"/>
  <c r="M95" i="12"/>
  <c r="O95" i="12"/>
  <c r="Q95" i="12"/>
  <c r="V95" i="12"/>
  <c r="G98" i="12"/>
  <c r="I98" i="12"/>
  <c r="K98" i="12"/>
  <c r="M98" i="12"/>
  <c r="O98" i="12"/>
  <c r="Q98" i="12"/>
  <c r="V98" i="12"/>
  <c r="G104" i="12"/>
  <c r="O104" i="12"/>
  <c r="V104" i="12"/>
  <c r="G105" i="12"/>
  <c r="M105" i="12" s="1"/>
  <c r="M104" i="12" s="1"/>
  <c r="I105" i="12"/>
  <c r="I104" i="12" s="1"/>
  <c r="K105" i="12"/>
  <c r="K104" i="12" s="1"/>
  <c r="O105" i="12"/>
  <c r="Q105" i="12"/>
  <c r="Q104" i="12" s="1"/>
  <c r="V105" i="12"/>
  <c r="V119" i="12"/>
  <c r="G120" i="12"/>
  <c r="G119" i="12" s="1"/>
  <c r="I120" i="12"/>
  <c r="I119" i="12" s="1"/>
  <c r="K120" i="12"/>
  <c r="M120" i="12"/>
  <c r="O120" i="12"/>
  <c r="Q120" i="12"/>
  <c r="V120" i="12"/>
  <c r="G124" i="12"/>
  <c r="I124" i="12"/>
  <c r="K124" i="12"/>
  <c r="K119" i="12" s="1"/>
  <c r="M124" i="12"/>
  <c r="O124" i="12"/>
  <c r="O119" i="12" s="1"/>
  <c r="Q124" i="12"/>
  <c r="Q119" i="12" s="1"/>
  <c r="V124" i="12"/>
  <c r="G134" i="12"/>
  <c r="M134" i="12" s="1"/>
  <c r="I134" i="12"/>
  <c r="K134" i="12"/>
  <c r="O134" i="12"/>
  <c r="Q134" i="12"/>
  <c r="V134" i="12"/>
  <c r="V143" i="12"/>
  <c r="G144" i="12"/>
  <c r="I144" i="12"/>
  <c r="K144" i="12"/>
  <c r="M144" i="12"/>
  <c r="O144" i="12"/>
  <c r="O143" i="12" s="1"/>
  <c r="Q144" i="12"/>
  <c r="Q143" i="12" s="1"/>
  <c r="V144" i="12"/>
  <c r="G155" i="12"/>
  <c r="G143" i="12" s="1"/>
  <c r="I155" i="12"/>
  <c r="I143" i="12" s="1"/>
  <c r="K155" i="12"/>
  <c r="O155" i="12"/>
  <c r="Q155" i="12"/>
  <c r="V155" i="12"/>
  <c r="G165" i="12"/>
  <c r="I165" i="12"/>
  <c r="K165" i="12"/>
  <c r="M165" i="12"/>
  <c r="O165" i="12"/>
  <c r="Q165" i="12"/>
  <c r="V165" i="12"/>
  <c r="G173" i="12"/>
  <c r="I173" i="12"/>
  <c r="K173" i="12"/>
  <c r="K143" i="12" s="1"/>
  <c r="M173" i="12"/>
  <c r="O173" i="12"/>
  <c r="Q173" i="12"/>
  <c r="V173" i="12"/>
  <c r="G182" i="12"/>
  <c r="I182" i="12"/>
  <c r="K182" i="12"/>
  <c r="M182" i="12"/>
  <c r="O182" i="12"/>
  <c r="Q182" i="12"/>
  <c r="V182" i="12"/>
  <c r="G194" i="12"/>
  <c r="M194" i="12" s="1"/>
  <c r="I194" i="12"/>
  <c r="K194" i="12"/>
  <c r="O194" i="12"/>
  <c r="Q194" i="12"/>
  <c r="V194" i="12"/>
  <c r="G206" i="12"/>
  <c r="M206" i="12" s="1"/>
  <c r="I206" i="12"/>
  <c r="K206" i="12"/>
  <c r="O206" i="12"/>
  <c r="Q206" i="12"/>
  <c r="V206" i="12"/>
  <c r="G209" i="12"/>
  <c r="I209" i="12"/>
  <c r="K209" i="12"/>
  <c r="M209" i="12"/>
  <c r="O209" i="12"/>
  <c r="Q209" i="12"/>
  <c r="V209" i="12"/>
  <c r="G215" i="12"/>
  <c r="I215" i="12"/>
  <c r="K215" i="12"/>
  <c r="M215" i="12"/>
  <c r="O215" i="12"/>
  <c r="Q215" i="12"/>
  <c r="V215" i="12"/>
  <c r="G224" i="12"/>
  <c r="I224" i="12"/>
  <c r="K224" i="12"/>
  <c r="M224" i="12"/>
  <c r="O224" i="12"/>
  <c r="Q224" i="12"/>
  <c r="V224" i="12"/>
  <c r="G233" i="12"/>
  <c r="I233" i="12"/>
  <c r="G234" i="12"/>
  <c r="I234" i="12"/>
  <c r="K234" i="12"/>
  <c r="K233" i="12" s="1"/>
  <c r="M234" i="12"/>
  <c r="O234" i="12"/>
  <c r="O233" i="12" s="1"/>
  <c r="Q234" i="12"/>
  <c r="Q233" i="12" s="1"/>
  <c r="V234" i="12"/>
  <c r="V233" i="12" s="1"/>
  <c r="G242" i="12"/>
  <c r="M242" i="12" s="1"/>
  <c r="I242" i="12"/>
  <c r="K242" i="12"/>
  <c r="O242" i="12"/>
  <c r="Q242" i="12"/>
  <c r="V242" i="12"/>
  <c r="G251" i="12"/>
  <c r="I251" i="12"/>
  <c r="K251" i="12"/>
  <c r="M251" i="12"/>
  <c r="O251" i="12"/>
  <c r="Q251" i="12"/>
  <c r="V251" i="12"/>
  <c r="G255" i="12"/>
  <c r="I255" i="12"/>
  <c r="K255" i="12"/>
  <c r="M255" i="12"/>
  <c r="O255" i="12"/>
  <c r="Q255" i="12"/>
  <c r="V255" i="12"/>
  <c r="I260" i="12"/>
  <c r="K260" i="12"/>
  <c r="G261" i="12"/>
  <c r="I261" i="12"/>
  <c r="K261" i="12"/>
  <c r="M261" i="12"/>
  <c r="M260" i="12" s="1"/>
  <c r="O261" i="12"/>
  <c r="O260" i="12" s="1"/>
  <c r="Q261" i="12"/>
  <c r="Q260" i="12" s="1"/>
  <c r="V261" i="12"/>
  <c r="V260" i="12" s="1"/>
  <c r="G266" i="12"/>
  <c r="M266" i="12" s="1"/>
  <c r="I266" i="12"/>
  <c r="K266" i="12"/>
  <c r="O266" i="12"/>
  <c r="Q266" i="12"/>
  <c r="V266" i="12"/>
  <c r="G271" i="12"/>
  <c r="I271" i="12"/>
  <c r="K271" i="12"/>
  <c r="M271" i="12"/>
  <c r="O271" i="12"/>
  <c r="Q271" i="12"/>
  <c r="G272" i="12"/>
  <c r="I272" i="12"/>
  <c r="K272" i="12"/>
  <c r="M272" i="12"/>
  <c r="O272" i="12"/>
  <c r="Q272" i="12"/>
  <c r="V272" i="12"/>
  <c r="V271" i="12" s="1"/>
  <c r="G278" i="12"/>
  <c r="K278" i="12"/>
  <c r="G279" i="12"/>
  <c r="I279" i="12"/>
  <c r="K279" i="12"/>
  <c r="M279" i="12"/>
  <c r="O279" i="12"/>
  <c r="O278" i="12" s="1"/>
  <c r="Q279" i="12"/>
  <c r="Q278" i="12" s="1"/>
  <c r="V279" i="12"/>
  <c r="V278" i="12" s="1"/>
  <c r="G285" i="12"/>
  <c r="M285" i="12" s="1"/>
  <c r="M278" i="12" s="1"/>
  <c r="I285" i="12"/>
  <c r="I278" i="12" s="1"/>
  <c r="K285" i="12"/>
  <c r="O285" i="12"/>
  <c r="Q285" i="12"/>
  <c r="V285" i="12"/>
  <c r="G291" i="12"/>
  <c r="I291" i="12"/>
  <c r="K291" i="12"/>
  <c r="O291" i="12"/>
  <c r="Q291" i="12"/>
  <c r="V291" i="12"/>
  <c r="G292" i="12"/>
  <c r="M292" i="12" s="1"/>
  <c r="M291" i="12" s="1"/>
  <c r="I292" i="12"/>
  <c r="K292" i="12"/>
  <c r="O292" i="12"/>
  <c r="Q292" i="12"/>
  <c r="V292" i="12"/>
  <c r="AE296" i="12"/>
  <c r="I20" i="1"/>
  <c r="I19" i="1"/>
  <c r="I18" i="1"/>
  <c r="I17" i="1"/>
  <c r="I16" i="1"/>
  <c r="I64" i="1"/>
  <c r="J61" i="1" s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H39" i="1"/>
  <c r="H44" i="1" s="1"/>
  <c r="J63" i="1" l="1"/>
  <c r="J62" i="1"/>
  <c r="J56" i="1"/>
  <c r="J57" i="1"/>
  <c r="J58" i="1"/>
  <c r="G26" i="1"/>
  <c r="A26" i="1"/>
  <c r="A23" i="1"/>
  <c r="G28" i="1"/>
  <c r="G8" i="13"/>
  <c r="M233" i="12"/>
  <c r="M119" i="12"/>
  <c r="M155" i="12"/>
  <c r="M143" i="12" s="1"/>
  <c r="G260" i="12"/>
  <c r="AF296" i="12"/>
  <c r="J59" i="1"/>
  <c r="J60" i="1"/>
  <c r="J55" i="1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64" i="1" l="1"/>
  <c r="G24" i="1"/>
  <c r="A27" i="1" s="1"/>
  <c r="A24" i="1"/>
  <c r="J39" i="1"/>
  <c r="J44" i="1" s="1"/>
  <c r="J42" i="1"/>
  <c r="J41" i="1"/>
  <c r="J43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<sst xmlns="http://schemas.openxmlformats.org/spreadsheetml/2006/main" count="1095" uniqueCount="377">
  <si>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</si>
  <si>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</si>
  <si>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</si>
  <si>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</si>
  <si>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</si>
  <si>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</si>
  <si>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</si>
  <si>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</si>
  <si>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</si>
  <si>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</si>
  <si>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</si>
  <si>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</si>
  <si>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</si>
  <si>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</si>
  <si>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</si>
  <si>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</si>
  <si>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</si>
  <si>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</si>
  <si>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</si>
  <si>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</si>
  <si>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</si>
  <si>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</si>
  <si>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</si>
  <si>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</si>
  <si>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</si>
  <si>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</si>
  <si>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</si>
  <si>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</si>
  <si>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</si>
  <si>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</si>
  <si>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</si>
  <si>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</si>
  <si>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</si>
  <si>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</si>
  <si>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</si>
  <si>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</si>
  <si>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</si>
  <si>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</si>
  <si>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</si>
  <si>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</si>
  <si>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</si>
  <si>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</si>
  <si>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</si>
  <si>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Petr Guňka</t>
  </si>
  <si>
    <t>05</t>
  </si>
  <si>
    <t xml:space="preserve">OPRAVA MÍSTNÍCH KOMUNIKACÍ MĚSTO ALBRECHTICE </t>
  </si>
  <si>
    <t>Stavba</t>
  </si>
  <si>
    <t>Stavební objekt</t>
  </si>
  <si>
    <t>22</t>
  </si>
  <si>
    <t>MÍSTNÍ KOMUNIKACE LINHARTOVY</t>
  </si>
  <si>
    <t>VRN</t>
  </si>
  <si>
    <t>VEDLEJŠÍ ROZPOČTOVÉ NÁKLADY</t>
  </si>
  <si>
    <t>Celkem za stavbu</t>
  </si>
  <si>
    <t>CZK</t>
  </si>
  <si>
    <t>#POPS</t>
  </si>
  <si>
    <t xml:space="preserve">Popis stavby: 05 - OPRAVA MÍSTNÍCH KOMUNIKACÍ MĚSTO ALBRECHTICE </t>
  </si>
  <si>
    <t>#POPO</t>
  </si>
  <si>
    <t>Popis objektu: 22 - MÍSTNÍ KOMUNIKACE LINHARTOVY</t>
  </si>
  <si>
    <t>#POPR</t>
  </si>
  <si>
    <t>Popis rozpočtu: 22 - MÍSTNÍ KOMUNIKACE LINHARTOVY</t>
  </si>
  <si>
    <t>Popis rozpočtu: VRN - VEDLEJŠÍ ROZPOČTOVÉ NÁKLADY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</si>
  <si>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</si>
  <si>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</si>
  <si>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</si>
  <si>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</si>
  <si>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</si>
  <si>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</si>
  <si>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</si>
  <si>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</si>
  <si>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</si>
  <si>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</si>
  <si>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62</t>
  </si>
  <si>
    <t>Úpravy povrchů vnější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</si>
  <si>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</si>
  <si>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</si>
  <si>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</si>
  <si>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</si>
  <si>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</si>
  <si>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</si>
  <si>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</si>
  <si>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</si>
  <si>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</si>
  <si>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</si>
  <si>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</si>
  <si>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</si>
  <si>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</si>
  <si>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</si>
  <si>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</si>
  <si>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</si>
  <si>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</si>
  <si>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</si>
  <si>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</si>
  <si>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</si>
  <si>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</si>
  <si>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</si>
  <si>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</si>
  <si>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</si>
  <si>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</si>
  <si>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</si>
  <si>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</si>
  <si>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</si>
  <si>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</si>
  <si>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</si>
  <si>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</si>
  <si>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</si>
  <si>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</si>
  <si>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</si>
  <si>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</si>
  <si>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</si>
  <si>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</si>
  <si>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</si>
  <si>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</si>
  <si>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</si>
  <si>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015111</t>
  </si>
  <si>
    <t>POPLATKY ZA LIKVIDACI ODPADŮ NEKONTAMINOVANÝCH - 17 05 04  VYTĚŽENÉ ZEMINY A HORNINY -  I. TŘÍDA TĚŽITELNOSTI</t>
  </si>
  <si>
    <t>T</t>
  </si>
  <si>
    <t>OTSKP 25</t>
  </si>
  <si>
    <t>EXP 24</t>
  </si>
  <si>
    <t>Agregovaná položka</t>
  </si>
  <si>
    <t>Běžná</t>
  </si>
  <si>
    <t>POL2_</t>
  </si>
  <si>
    <t>1. Položka obsahuje:</t>
  </si>
  <si>
    <t>POP</t>
  </si>
  <si>
    <t xml:space="preserve"> – veškeré poplatky provozovateli skládky, recyklační linky nebo jiného zařízení na zpracování nebo likvidaci odpadů související s převzetím, uložením, zpracováním nebo likvidací odpadu</t>
  </si>
  <si>
    <t>2. Položka neobsahuje:</t>
  </si>
  <si>
    <t xml:space="preserve"> – náklady spojené s dopravou odpadu z místa stavby na místo převzetí provozovatelem skládky, recyklační linky nebo jiného zařízení na zpracování nebo likvidaci odpadů</t>
  </si>
  <si>
    <t>3. Způsob měření:</t>
  </si>
  <si>
    <t>Tunou se rozumí hmotnost odpadu vytříděného v souladu se zákonem č. 541/2020 Sb., o nakládání s odpady, v platném znění.</t>
  </si>
  <si>
    <t>VIZ. POLOŽKA Č. 12932OA0 : 1328*0,5*2,2</t>
  </si>
  <si>
    <t>VV</t>
  </si>
  <si>
    <t>VIZ. POLOŽKA Č. 12924OA0 : 664*2,2*0,2</t>
  </si>
  <si>
    <t>VIZ. POLOŽKA Č. 122738OA0 : 160*2,2</t>
  </si>
  <si>
    <t>VIZ. POLOŽKA Č. 113328OA0 : 298,13*2,3</t>
  </si>
  <si>
    <t>SPU</t>
  </si>
  <si>
    <t>11090</t>
  </si>
  <si>
    <t>VŠEOBECNÉ VYKLIZENÍ OSTATNÍCH PLOCH</t>
  </si>
  <si>
    <t>M2</t>
  </si>
  <si>
    <t>Položka zahrnuje:</t>
  </si>
  <si>
    <t xml:space="preserve"> odstranění všech překážek pro uskutečnění stavby</t>
  </si>
  <si>
    <t>Položka nezahrhuje:</t>
  </si>
  <si>
    <t>- x</t>
  </si>
  <si>
    <t>7319,24</t>
  </si>
  <si>
    <t>111208</t>
  </si>
  <si>
    <t>ODSTRANĚNÍ KŘOVIN S ODVOZEM DO 20KM</t>
  </si>
  <si>
    <t>odstranění křovin a stromů do průměru 100 mm</t>
  </si>
  <si>
    <t>doprava dřevin na předepsanou vzdálenost</t>
  </si>
  <si>
    <t>spálení na hromadách nebo štěpkování</t>
  </si>
  <si>
    <t>250*1,5</t>
  </si>
  <si>
    <t>113328</t>
  </si>
  <si>
    <t>ODSTRANĚNÍ PODKLADŮ ZPEVNĚNÝCH PLOCH Z KAMENIVA NESTMEL, ODVOZ DO 20KM</t>
  </si>
  <si>
    <t>M3</t>
  </si>
  <si>
    <t>RTS 24/ II</t>
  </si>
  <si>
    <t>Položka nezahrnuje:</t>
  </si>
  <si>
    <t>-  poplatek za skládku, který se vykazuje v položce 0141** (s výjimkou malého množství bouraného materiálu, kde je možné poplatek zahrnout do jednotkové ceny bourání – tento fakt musí být uveden v doplňujícím textu k položce).</t>
  </si>
  <si>
    <t>SANACE OKRAJŮ KOMUNIKACE V dl. 50% DÉLKY KOMUNIKACE A ŠÍŘCE 1,50 m DO TL. 300 mm : 1325*0,5*1,50*0,3</t>
  </si>
  <si>
    <t>113747</t>
  </si>
  <si>
    <t>FRÉZOVÁNÍ ZPEVNĚNÝCH PLOCH ASFALTOVÝCH TL. DO 120MM</t>
  </si>
  <si>
    <t>PROVÉST ROZFRÉZOVÁNÍ A REPROFILACI DO hl. 100 mm : 7319,24</t>
  </si>
  <si>
    <t>122738</t>
  </si>
  <si>
    <t>ODKOPÁVKY A PROKOPÁVKY OBECNÉ TŘ. I, ODVOZ DO 20KM</t>
  </si>
  <si>
    <t>- vodorovnou a svislou dopravu, přemístění, přeložení, manipulace s výkopkem</t>
  </si>
  <si>
    <t>- kompletní provedení vykopávky nezapažené i zapažené</t>
  </si>
  <si>
    <t>- ošetření výkopiště po celou dobu práce v něm vč. klimatických opatření</t>
  </si>
  <si>
    <t>- ztížení vykopávek v blízkosti podzemního vedení, konstrukcí a objektů vč. jejich dočasného zajištění</t>
  </si>
  <si>
    <t>- ztížení pod vodou, v okolí výbušnin, ve stísněných prostorech a pod.</t>
  </si>
  <si>
    <t>- příplatek za lepivost</t>
  </si>
  <si>
    <t>- těžení po vrstvách, pásech a po jiných nutných částech (figurách)</t>
  </si>
  <si>
    <t>- čerpání vody vč. čerpacích jímek, potrubí a pohotovostní čerpací soupravy (viz ustanovení k pol. 1151,2)</t>
  </si>
  <si>
    <t>- potřebné snížení hladiny podzemní vody</t>
  </si>
  <si>
    <t>- těžení a rozpojování jednotlivých balvanů</t>
  </si>
  <si>
    <t>- vytahování a nošení výkopku</t>
  </si>
  <si>
    <t>- svahování a přesvah. svahů do konečného tvaru, výměna hornin v podloží a v pláni znehodnocené klimatickými vlivy</t>
  </si>
  <si>
    <t>- ruční vykopávky, odstranění kořenů a napadávek</t>
  </si>
  <si>
    <t>- pažení, vzepření a rozepření vč. přepažování (vyjma pažení záporového a štětových stěn)</t>
  </si>
  <si>
    <t>- úpravu, ochranu a očištění dna, základové spáry, stěn a svahů</t>
  </si>
  <si>
    <t>- zhutnění podloží, případně i svahů vč. svahování</t>
  </si>
  <si>
    <t>- zřízení stupňů v podloží a lavic na svazích, není-li pro tyto práce zřízena samostatná položka</t>
  </si>
  <si>
    <t>- udržování výkopiště a jeho ochrana proti vodě</t>
  </si>
  <si>
    <t>- odvedení nebo obvedení vody v okolí výkopiště a ve výkopišti</t>
  </si>
  <si>
    <t>- třídění výkopku</t>
  </si>
  <si>
    <t>- veškeré pomocné konstrukce umožňující provedení vykopávky (příjezdy, sjezdy, nájezdy, lešení, podpěr. konstr., přemostění, zpevněné plochy, zakrytí a pod.)</t>
  </si>
  <si>
    <t>-  uložení zeminy (na skládku, do násypu) ani poplatky za skládku, vykazují se v položce č.0141**</t>
  </si>
  <si>
    <t>VÝKOP PRO ŘÍZENÍ OPEVNĚNÍ ZÁHOZU : 40*4*1</t>
  </si>
  <si>
    <t>12924</t>
  </si>
  <si>
    <t>ČIŠTĚNÍ KRAJNIC OD NÁNOSU TL. DO 200MM</t>
  </si>
  <si>
    <t>- vodorovnou a svislou dopravu, přemístění, přeložení, manipulace s materiálem a uložení na skládku.</t>
  </si>
  <si>
    <t>-  poplatek za skládku, který se vykazuje v položce 0141** (s výjimkou malého množství  materiálu, kde je možné poplatek zahrnout do jednotkové ceny položky – tento fakt musí být uveden v doplňujícím textu k položce)</t>
  </si>
  <si>
    <t>STRŽENÍ PŘEVÝŠENÝCH KRJANIC V tl. 200 mm : 1328*0,25*2</t>
  </si>
  <si>
    <t>12932</t>
  </si>
  <si>
    <t>ČIŠTĚNÍ PŘÍKOPŮ OD NÁNOSU DO 0,5M3/M</t>
  </si>
  <si>
    <t>M</t>
  </si>
  <si>
    <t>ČIŠTĚNÍ A REPROFILACE PŘÍKOP : 1328</t>
  </si>
  <si>
    <t>129958</t>
  </si>
  <si>
    <t>ČIŠTĚNÍ POTRUBÍ DN DO 600MM</t>
  </si>
  <si>
    <t>-  poplatek za skládku</t>
  </si>
  <si>
    <t>16,50</t>
  </si>
  <si>
    <t>18110</t>
  </si>
  <si>
    <t>ÚPRAVA PLÁNĚ SE ZHUTNĚNÍM V HORNINĚ TŘ. I</t>
  </si>
  <si>
    <t>181300010RAA</t>
  </si>
  <si>
    <t>Rozprostření ornice v rovině nebo svahu do 1 : 5 a osetí travou při tloušťce 150 mm, dovoz ornice ze vzdálenosti 500 m</t>
  </si>
  <si>
    <t>m2</t>
  </si>
  <si>
    <t>AP-HSV</t>
  </si>
  <si>
    <t>RTS 25/ II</t>
  </si>
  <si>
    <t>vč. urovnání ornice, naložení na skládce, vodorovným přemístěním ornice na místo rozprostření, založení trávníku osetím a dodávky travního semene.</t>
  </si>
  <si>
    <t>SPI</t>
  </si>
  <si>
    <t>Včetně přesunu hmot.</t>
  </si>
  <si>
    <t>OSETÍ PŘÍKOP A SVAHŮ PODÉL KOMUNIKACÍ : 1328*2*1</t>
  </si>
  <si>
    <t xml:space="preserve">(VČETNĚ NÁKLADŮ NA NÁKUP ORNICE) : </t>
  </si>
  <si>
    <t>21461C</t>
  </si>
  <si>
    <t>SEPARAČNÍ GEOTEXTILIE DO 300G/M2</t>
  </si>
  <si>
    <t>- dodávku předepsané geotextilie</t>
  </si>
  <si>
    <t>- úpravu, očištění a ochranu podkladu</t>
  </si>
  <si>
    <t>- přichycení k podkladu, případně zatížení</t>
  </si>
  <si>
    <t>- úpravy spojů a zajištění okrajů</t>
  </si>
  <si>
    <t>- úpravy pro odvodnění</t>
  </si>
  <si>
    <t>- nutné přesahy (nezapočítávají se do výměry)</t>
  </si>
  <si>
    <t>- mimostaveništní a vnitrostaveništní dopravu</t>
  </si>
  <si>
    <t>GEOTEXTÍLIE PRO SANACI OKRAJŮ : 1328*1,5*0,5*1,1</t>
  </si>
  <si>
    <t>POD ZÁHOZ : 40*4*1,1</t>
  </si>
  <si>
    <t>462451114R00</t>
  </si>
  <si>
    <t>Prolití kamenného záhozu cementovou maltou malta MC 25</t>
  </si>
  <si>
    <t>m3</t>
  </si>
  <si>
    <t>832-1</t>
  </si>
  <si>
    <t>Práce</t>
  </si>
  <si>
    <t>POL1_</t>
  </si>
  <si>
    <t>prolití kamenného záhozu, rovnaniny, nebo vrstvy z lomového kamene</t>
  </si>
  <si>
    <t>OPVNĚNÍ SVAHU ZÁHOZEM : 40*4*1</t>
  </si>
  <si>
    <t>45157</t>
  </si>
  <si>
    <t>PODKLADNÍ A VÝPLŇOVÉ VRSTVY Z KAMENIVA TĚŽENÉHO</t>
  </si>
  <si>
    <t>- dodávku předepsaného kameniva</t>
  </si>
  <si>
    <t>- mimostaveništní a vnitrostaveništní dopravu a jeho uložení</t>
  </si>
  <si>
    <t>- není-li v zadávací dokumentaci uvedeno jinak, jedná se o nakupovaný materiál</t>
  </si>
  <si>
    <t>PODKLADNÍ BETON POD PATU ZÁHOZU : 40*4*0,3</t>
  </si>
  <si>
    <t xml:space="preserve">(Z ŠD 0/32 mm) : </t>
  </si>
  <si>
    <t>46251</t>
  </si>
  <si>
    <t>ZÁHOZ Z LOMOVÉHO KAMENE</t>
  </si>
  <si>
    <t>- dodávku a zához lomového kamene předepsané frakce</t>
  </si>
  <si>
    <t>-  včetně mimostaveništní a vnitrostaveništní dopravy</t>
  </si>
  <si>
    <t>OPVNĚNÍ SVAHU KOMUNIKACE : 40*4*1,0</t>
  </si>
  <si>
    <t>561131</t>
  </si>
  <si>
    <t>PODKLADNÍ BETON TŘ. I TL. DO 150MM</t>
  </si>
  <si>
    <t>- dodání směsi v požadované kvalitě</t>
  </si>
  <si>
    <t>- očištění podkladu</t>
  </si>
  <si>
    <t>- uložení směsi dle předepsaného technologického předpisu a zhutnění vrstvy v předepsané tloušťce</t>
  </si>
  <si>
    <t>- zřízení vrstvy bez rozlišení šířky, pokládání vrstvy po etapách, včetně pracovních spar a spojů</t>
  </si>
  <si>
    <t>- úpravu napojení, ukončení</t>
  </si>
  <si>
    <t>- úpravu dilatačních spar včetně předepsané výztuže</t>
  </si>
  <si>
    <t>- nezahrnuje postřiky, nátěry</t>
  </si>
  <si>
    <t>- nezahrnuje úpravu povrchu krytu</t>
  </si>
  <si>
    <t>PODKLAD POD BETON PATU ZÁHOZU : 40*1</t>
  </si>
  <si>
    <t>56963</t>
  </si>
  <si>
    <t>ZPEVNĚNÍ KRAJNIC Z RECYKLOVANÉHO MATERIÁLU TL DO 150MM</t>
  </si>
  <si>
    <t>- dodání recyklátu předepsané kvality a zrnitosti</t>
  </si>
  <si>
    <t>- uložení recyklátu dle předepsaného technologického předpisu, zhutnění vrstvy v předepsané tloušťce</t>
  </si>
  <si>
    <t>- zřízení vrstvy bez rozlišení šířky, pokládání vrstvy po etapách,</t>
  </si>
  <si>
    <t>- postřiky, nátěry</t>
  </si>
  <si>
    <t>NEZPEVNĚNÁ KRAJNICE Z ŠD, NEBO ASF. RECYKLÁTU tl. 150 mm : 1328*0,25*2</t>
  </si>
  <si>
    <t>572213</t>
  </si>
  <si>
    <t>SPOJOVACÍ POSTŘIK Z EMULZE DO 0,5KG/M2</t>
  </si>
  <si>
    <t>- dodání všech předepsaných materiálů pro postřiky v předepsaném množství</t>
  </si>
  <si>
    <t>- provedení dle předepsaného technologického předpisu</t>
  </si>
  <si>
    <t>- zřízení vrstvy bez rozlišení šířky, pokládání vrstvy po etapách</t>
  </si>
  <si>
    <t>57475</t>
  </si>
  <si>
    <t>VOZOVKOVÉ VÝZTUŽNÉ VRSTVY Z GEOMŘÍŽOVINY</t>
  </si>
  <si>
    <t>- dodání geomříže v požadované kvalitě a v množství včetně přesahů (přesahy započteny v jednotkové ceně)</t>
  </si>
  <si>
    <t>- pokládka geomříže dle předepsaného technologického předpisu</t>
  </si>
  <si>
    <t>TROJOSÁ PP GEOMŘÍŽ : 7319,24</t>
  </si>
  <si>
    <t>574A44</t>
  </si>
  <si>
    <t>ASFALTOVÝ BETON PRO OBRUSNÉ VRSTVY ACO 11+, 11S TL. 50MM</t>
  </si>
  <si>
    <t>- uložení směsi dle předepsaného technologického předpisu, zhutnění vrstvy v předepsané tloušťce</t>
  </si>
  <si>
    <t>- úpravu napojení, ukončení podél obrubníků, dilatačních zařízení, odvodňovacích proužků, odvodňovačů, vpustí, šachet a pod.</t>
  </si>
  <si>
    <t>- těsnění podél obrubníků, dilatačních zařízení, odvodňovacích proužků, odvodňovačů, vpustí, šachet a pod.</t>
  </si>
  <si>
    <t>7319,24+7319,24*0,7</t>
  </si>
  <si>
    <t>574C66</t>
  </si>
  <si>
    <t>ASFALTOVÝ BETON PRO LOŽNÍ VRSTVY ACL 16+, 16S TL. 70MM</t>
  </si>
  <si>
    <t>VYROVNÁVACÍ VRSTVA Z ACL 16+ PRŮMĚRNÁ tl.  70 mm (50% PLOCHY) : 7319,24*0,5</t>
  </si>
  <si>
    <t>574E66</t>
  </si>
  <si>
    <t>ASFALTOVÝ BETON PRO PODKLADNÍ VRSTVY ACP 16+, 16S TL. 70MM</t>
  </si>
  <si>
    <t>OPRAVA PO SANACI OKRAJŮ KOMUNIKACÍ : 1328*1,5*0,5</t>
  </si>
  <si>
    <t>58910</t>
  </si>
  <si>
    <t>VÝPLŇ SPAR ASFALTEM</t>
  </si>
  <si>
    <t>- dodávku předepsaného materiálu</t>
  </si>
  <si>
    <t>- vyčištění a výplň spar tímto materiálem</t>
  </si>
  <si>
    <t>3,5+3,5+3,5+3,5+3,5+3,5+21+3,5+20</t>
  </si>
  <si>
    <t>56333OA0.1</t>
  </si>
  <si>
    <t>VOZOVKOVÉ VRSTVY ZE ŠTĚRKODRTI TL. DO 150MM</t>
  </si>
  <si>
    <t>Vlastní</t>
  </si>
  <si>
    <t>- dodání kameniva předepsané kvality a zrnitosti</t>
  </si>
  <si>
    <t>- rozprostření a zhutnění vrstvy v předepsané tloušťce</t>
  </si>
  <si>
    <t>PODKLADNÍ VRSTVA SANACE OKRAJU ŠD fr.0/32 mm TL. 150 mm : 1328*0,5*1,5</t>
  </si>
  <si>
    <t>56333OA0.2</t>
  </si>
  <si>
    <t>PODKLADNÍ VRSTVA SANACE OKRAJU ŠD fr.0/63 mm TL. 150 mm : 1328*1,5*0,5</t>
  </si>
  <si>
    <t>622474120RT1</t>
  </si>
  <si>
    <t>Reprofilace betonových povrchů maltou sanační, tloušťky 20 mm</t>
  </si>
  <si>
    <t>801-5</t>
  </si>
  <si>
    <t>RTS 23/ I</t>
  </si>
  <si>
    <t>RTS 21/ II</t>
  </si>
  <si>
    <t>Bude provedena celoplošná reprofilace (sanační maltou) tl. 10-20 mm.</t>
  </si>
  <si>
    <t>položka zahrnuje:</t>
  </si>
  <si>
    <t>dodávku veškerého materiálu potřebného pro předepsanou úpravu v předepsané kvalitě</t>
  </si>
  <si>
    <t>nutné vyspravení podkladu, případně zatření spar zdiva</t>
  </si>
  <si>
    <t>položení vrstvy v předepsané tloušťce</t>
  </si>
  <si>
    <t>10+10</t>
  </si>
  <si>
    <t>627455111R00</t>
  </si>
  <si>
    <t>Spárování starého zdiva z lomového kamene, hloubky do 80 mm, cementovou maltou</t>
  </si>
  <si>
    <t>821-1</t>
  </si>
  <si>
    <t>jakoukoliv cementovou maltou se zatřením spár, s vypláchnutím spár vodou a očištěním povrchu zdiva po vyspárování, s odklizením zbylého materiálu do 20 m, z lomového kamene, kvádrového, cihelného,</t>
  </si>
  <si>
    <t>Se zatřením spár, s vypláchnutím spár vodou a očištěním povrchu zdiva po vyspárování, s odklizením zbylého materiálu do 20 m.</t>
  </si>
  <si>
    <t>Přespárování stav. opevnění nátoku a výtoku z prpsutku (50% plochy)</t>
  </si>
  <si>
    <t>-vyškrábání sprár do hl. 60 mm</t>
  </si>
  <si>
    <t>-očištění spár</t>
  </si>
  <si>
    <t>-přespárování spár maltou cementovou MC 25-XF3, se zatřením spár</t>
  </si>
  <si>
    <t>62631</t>
  </si>
  <si>
    <t>SPOJOVACÍ MŮSTEK MEZI STARÝM A NOVÝM BETONEM</t>
  </si>
  <si>
    <t>EXP 21</t>
  </si>
  <si>
    <t>Sanace stav. čel propustku na votku a výtoku</t>
  </si>
  <si>
    <t>62641</t>
  </si>
  <si>
    <t>SJEDNOCUJÍCÍ STĚRKA JEMNOU MALTOU TL CCA 2MM</t>
  </si>
  <si>
    <t>Konečná úprava sjednocujícím nátěrem s bariérovou funkcí (barva RAL 7035)</t>
  </si>
  <si>
    <t>89921</t>
  </si>
  <si>
    <t>VÝŠKOVÁ ÚPRAVA POKLOPŮ</t>
  </si>
  <si>
    <t>KUS</t>
  </si>
  <si>
    <t>- všechny nutné práce a materiály pro zvýšení nebo snížení zařízení (včetně nutné úpravy stávajícího povrchu vozovky nebo chodníku)</t>
  </si>
  <si>
    <t>3</t>
  </si>
  <si>
    <t>89923</t>
  </si>
  <si>
    <t>VÝŠKOVÁ ÚPRAVA KRYCÍCH HRNCŮ</t>
  </si>
  <si>
    <t>919112</t>
  </si>
  <si>
    <t>ŘEZÁNÍ ASFALTOVÉHO KRYTU VOZOVEK TL DO 100MM</t>
  </si>
  <si>
    <t>- řezání vozovkové vrstvy v předepsané tloušťce</t>
  </si>
  <si>
    <t>- spotřeba vody</t>
  </si>
  <si>
    <t>Odkaz na mn. položky pořadí 22 : 65,50000</t>
  </si>
  <si>
    <t>93808</t>
  </si>
  <si>
    <t>OČIŠTĚNÍ VOZOVEK ZAMETENÍM</t>
  </si>
  <si>
    <t>- očištění předepsaným způsobem</t>
  </si>
  <si>
    <t>- odklizení vzniklého odpadu</t>
  </si>
  <si>
    <t>OČIŠTĚNÍ POVRCHU KOMUNIKACE : 7319,24</t>
  </si>
  <si>
    <t>938544</t>
  </si>
  <si>
    <t>OČIŠTĚNÍ BETON KONSTR OTRYSKÁNÍM TLAK VODOU PŘES 1000 BARŮ</t>
  </si>
  <si>
    <t>otryskány VVP do hl. 10-20 mm (V případě že otryskánm dojde k odhalení výztuže propustku, bude výztuž očištěna a opatřena antikorozním nátěrem se spojovacím můstkem).</t>
  </si>
  <si>
    <t>979990261R00.1</t>
  </si>
  <si>
    <t>Poplatek za uložení asfaltové směsi obsahující dehet</t>
  </si>
  <si>
    <t>t</t>
  </si>
  <si>
    <t>Indiv</t>
  </si>
  <si>
    <t>VIZ. POLOŽKA 113746OA0 : 7319,24*0,12*2,4</t>
  </si>
  <si>
    <t>SUM</t>
  </si>
  <si>
    <t>- veškerou manipulaci s vybouranou sutí a s vybouranými hmotami vč. uložení na skládku.</t>
  </si>
  <si>
    <t>Bude provedeno očištění (otryskání) VVP do min. 10 mm a 50 % plochy do min. 20 mm.</t>
  </si>
  <si>
    <t>END</t>
  </si>
  <si>
    <t>02620OA0.2</t>
  </si>
  <si>
    <t>ZKOUŠENÍ KONSTRUKCÍ A PRACÍ NEZÁVISLOU ZKUŠEBNOU</t>
  </si>
  <si>
    <t>KPL</t>
  </si>
  <si>
    <t>POL1_1</t>
  </si>
  <si>
    <t>Zkoušení konstrukcí a prací nezávislou zkušebnou:</t>
  </si>
  <si>
    <t>- zahrnuje veškeré náklady spojené s objednatelem požadovanými zkouškami dle schváleného kontrolního a zkušebního plánu, který bude předložen ke schválení dodadavatelem stavby</t>
  </si>
  <si>
    <t>- zkoušky budou provedeny v rozsahu dle platných ČSN, TP a TKP</t>
  </si>
  <si>
    <t xml:space="preserve">1 : </t>
  </si>
  <si>
    <t>02720OA0</t>
  </si>
  <si>
    <t>POMOC PRÁCE ZŘÍZ NEBO ZAJIŠŤ REGULACI A OCHRANU DOPRAVY</t>
  </si>
  <si>
    <t>Cena zahrnuje zabezpečení staveniště přechodným dopravním značením</t>
  </si>
  <si>
    <t>Projednání návrhu přechodného dopravního značení s příslušným odborem dopravy a DI Policie ČR</t>
  </si>
  <si>
    <t>Cena dále zahrnuje zřízení , údržbu, pronájem a odstranění přechodného dopravního značení po celou dobu stavby.</t>
  </si>
  <si>
    <t>02730OA0</t>
  </si>
  <si>
    <t>POMOC PRÁCE ZŘÍZ NEBO ZAJIŠŤ OCHRANU INŽENÝRSKÝCH SÍTÍ</t>
  </si>
  <si>
    <t>Náklady na vytyčení stávajících inženýrských sítí jejich správci, včetně provedení případných průzkumných sond</t>
  </si>
  <si>
    <t>02911OA0.1</t>
  </si>
  <si>
    <t>OSTATNÍ POŽADAVKY - GEODETICKÉ ZAMĚŘENÍ</t>
  </si>
  <si>
    <t xml:space="preserve">Geodetické zaměření před stavbou : 1 : </t>
  </si>
  <si>
    <t>02911OA0.2</t>
  </si>
  <si>
    <t xml:space="preserve">Geodetické zaměření po stavbě : 1 : </t>
  </si>
  <si>
    <t>02944OA0</t>
  </si>
  <si>
    <t>OSTAT POŽADAVKY - DOKUMENTACE SKUTEČ PROVEDENÍ V DIGIT FORMĚ</t>
  </si>
  <si>
    <t>Zpracování projektové dokumentace skutečného provedení stavby v počtu 2 paré v papírové podobě a 2 ks elektronicky na CD</t>
  </si>
  <si>
    <t>02946OA0</t>
  </si>
  <si>
    <t>OSTAT POŽADAVKY - FOTODOKUMENTACE</t>
  </si>
  <si>
    <t>Pořízení fotodokumentace prováděných stavebních prací</t>
  </si>
  <si>
    <t>03100OA0</t>
  </si>
  <si>
    <t>ZAŘÍZENÍ STAVENIŠTĚ - ZŘÍZENÍ, PROVOZ, 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</si>
</sst>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ddXSgZUcXVydTctWhJvKKc2EeKW9aoELmvjf8Ys77ASDh6v0HB1VWM6M7VYuLYB5gPDreT0QFMAUMdZAaAMcbw==" saltValue="b97K+Ej+Ko73YgL+itpgG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SUMIF(F55:F63,A16,I55:I63)+SUMIF(F55:F63,"PSU",I55:I63)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SUMIF(F55:F63,A17,I55:I63)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SUMIF(F55:F63,A18,I55:I63)</f>
        <v>0</v>
      </c>
      <c r="J18" s="85"/>
    </row>
    <row r="19" spans="1:10" ht="23.25" customHeight="1" x14ac:dyDescent="0.2">
      <c r="A19" s="194" t="s">
        <v>82</v>
      </c>
      <c r="B19" s="38" t="s">
        <v>27</v>
      </c>
      <c r="C19" s="62"/>
      <c r="D19" s="63"/>
      <c r="E19" s="83"/>
      <c r="F19" s="84"/>
      <c r="G19" s="83"/>
      <c r="H19" s="84"/>
      <c r="I19" s="83">
        <f>SUMIF(F55:F63,A19,I55:I63)</f>
        <v>0</v>
      </c>
      <c r="J19" s="85"/>
    </row>
    <row r="20" spans="1:10" ht="23.25" customHeight="1" x14ac:dyDescent="0.2">
      <c r="A20" s="194" t="s">
        <v>83</v>
      </c>
      <c r="B20" s="38" t="s">
        <v>28</v>
      </c>
      <c r="C20" s="62"/>
      <c r="D20" s="63"/>
      <c r="E20" s="83"/>
      <c r="F20" s="84"/>
      <c r="G20" s="83"/>
      <c r="H20" s="84"/>
      <c r="I20" s="83">
        <f>SUMIF(F55:F63,A20,I55:I63)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46</v>
      </c>
      <c r="C39" s="145"/>
      <c r="D39" s="145"/>
      <c r="E39" s="145"/>
      <c r="F39" s="146">
        <f>'22 22 Pol'!AE296+'22 VRN Pol'!AE51</f>
        <v>0</v>
      </c>
      <c r="G39" s="147">
        <f>'22 22 Pol'!AF296+'22 VRN Pol'!AF51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47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48</v>
      </c>
      <c r="C41" s="151" t="s">
        <v>49</v>
      </c>
      <c r="D41" s="151"/>
      <c r="E41" s="151"/>
      <c r="F41" s="152">
        <f>'22 22 Pol'!AE296+'22 VRN Pol'!AE51</f>
        <v>0</v>
      </c>
      <c r="G41" s="153">
        <f>'22 22 Pol'!AF296+'22 VRN Pol'!AF51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48</v>
      </c>
      <c r="C42" s="145" t="s">
        <v>49</v>
      </c>
      <c r="D42" s="145"/>
      <c r="E42" s="145"/>
      <c r="F42" s="156">
        <f>'22 22 Pol'!AE296</f>
        <v>0</v>
      </c>
      <c r="G42" s="148">
        <f>'22 22 Pol'!AF296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50</v>
      </c>
      <c r="C43" s="145" t="s">
        <v>51</v>
      </c>
      <c r="D43" s="145"/>
      <c r="E43" s="145"/>
      <c r="F43" s="156">
        <f>'22 VRN Pol'!AE51</f>
        <v>0</v>
      </c>
      <c r="G43" s="148">
        <f>'22 VRN Pol'!AF51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/>
      <c r="B44" s="157" t="s">
        <v>52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10" x14ac:dyDescent="0.2">
      <c r="A46" t="s">
        <v>54</v>
      </c>
      <c r="B46" t="s">
        <v>55</v>
      </c>
    </row>
    <row r="47" spans="1:10" x14ac:dyDescent="0.2">
      <c r="A47" t="s">
        <v>56</v>
      </c>
      <c r="B47" t="s">
        <v>57</v>
      </c>
    </row>
    <row r="48" spans="1:10" x14ac:dyDescent="0.2">
      <c r="A48" t="s">
        <v>58</v>
      </c>
      <c r="B48" t="s">
        <v>59</v>
      </c>
    </row>
    <row r="49" spans="1:10" x14ac:dyDescent="0.2">
      <c r="A49" t="s">
        <v>58</v>
      </c>
      <c r="B49" t="s">
        <v>60</v>
      </c>
    </row>
    <row r="52" spans="1:10" ht="15.75" x14ac:dyDescent="0.25">
      <c r="B52" s="173" t="s">
        <v>61</v>
      </c>
    </row>
    <row r="54" spans="1:10" ht="25.5" customHeight="1" x14ac:dyDescent="0.2">
      <c r="A54" s="175"/>
      <c r="B54" s="178" t="s">
        <v>17</v>
      </c>
      <c r="C54" s="178" t="s">
        <v>5</v>
      </c>
      <c r="D54" s="179"/>
      <c r="E54" s="179"/>
      <c r="F54" s="180" t="s">
        <v>62</v>
      </c>
      <c r="G54" s="180"/>
      <c r="H54" s="180"/>
      <c r="I54" s="180" t="s">
        <v>29</v>
      </c>
      <c r="J54" s="180" t="s">
        <v>0</v>
      </c>
    </row>
    <row r="55" spans="1:10" ht="36.75" customHeight="1" x14ac:dyDescent="0.2">
      <c r="A55" s="176"/>
      <c r="B55" s="181" t="s">
        <v>63</v>
      </c>
      <c r="C55" s="182" t="s">
        <v>64</v>
      </c>
      <c r="D55" s="183"/>
      <c r="E55" s="183"/>
      <c r="F55" s="190" t="s">
        <v>24</v>
      </c>
      <c r="G55" s="191"/>
      <c r="H55" s="191"/>
      <c r="I55" s="191">
        <f>'22 22 Pol'!G8+'22 VRN Pol'!G8</f>
        <v>0</v>
      </c>
      <c r="J55" s="187" t="str">
        <f>IF(I64=0,"",I55/I64*100)</f>
        <v/>
      </c>
    </row>
    <row r="56" spans="1:10" ht="36.75" customHeight="1" x14ac:dyDescent="0.2">
      <c r="A56" s="176"/>
      <c r="B56" s="181" t="s">
        <v>65</v>
      </c>
      <c r="C56" s="182" t="s">
        <v>66</v>
      </c>
      <c r="D56" s="183"/>
      <c r="E56" s="183"/>
      <c r="F56" s="190" t="s">
        <v>24</v>
      </c>
      <c r="G56" s="191"/>
      <c r="H56" s="191"/>
      <c r="I56" s="191">
        <f>'22 22 Pol'!G104</f>
        <v>0</v>
      </c>
      <c r="J56" s="187" t="str">
        <f>IF(I64=0,"",I56/I64*100)</f>
        <v/>
      </c>
    </row>
    <row r="57" spans="1:10" ht="36.75" customHeight="1" x14ac:dyDescent="0.2">
      <c r="A57" s="176"/>
      <c r="B57" s="181" t="s">
        <v>67</v>
      </c>
      <c r="C57" s="182" t="s">
        <v>68</v>
      </c>
      <c r="D57" s="183"/>
      <c r="E57" s="183"/>
      <c r="F57" s="190" t="s">
        <v>24</v>
      </c>
      <c r="G57" s="191"/>
      <c r="H57" s="191"/>
      <c r="I57" s="191">
        <f>'22 22 Pol'!G119</f>
        <v>0</v>
      </c>
      <c r="J57" s="187" t="str">
        <f>IF(I64=0,"",I57/I64*100)</f>
        <v/>
      </c>
    </row>
    <row r="58" spans="1:10" ht="36.75" customHeight="1" x14ac:dyDescent="0.2">
      <c r="A58" s="176"/>
      <c r="B58" s="181" t="s">
        <v>69</v>
      </c>
      <c r="C58" s="182" t="s">
        <v>70</v>
      </c>
      <c r="D58" s="183"/>
      <c r="E58" s="183"/>
      <c r="F58" s="190" t="s">
        <v>24</v>
      </c>
      <c r="G58" s="191"/>
      <c r="H58" s="191"/>
      <c r="I58" s="191">
        <f>'22 22 Pol'!G143</f>
        <v>0</v>
      </c>
      <c r="J58" s="187" t="str">
        <f>IF(I64=0,"",I58/I64*100)</f>
        <v/>
      </c>
    </row>
    <row r="59" spans="1:10" ht="36.75" customHeight="1" x14ac:dyDescent="0.2">
      <c r="A59" s="176"/>
      <c r="B59" s="181" t="s">
        <v>71</v>
      </c>
      <c r="C59" s="182" t="s">
        <v>72</v>
      </c>
      <c r="D59" s="183"/>
      <c r="E59" s="183"/>
      <c r="F59" s="190" t="s">
        <v>24</v>
      </c>
      <c r="G59" s="191"/>
      <c r="H59" s="191"/>
      <c r="I59" s="191">
        <f>'22 22 Pol'!G233</f>
        <v>0</v>
      </c>
      <c r="J59" s="187" t="str">
        <f>IF(I64=0,"",I59/I64*100)</f>
        <v/>
      </c>
    </row>
    <row r="60" spans="1:10" ht="36.75" customHeight="1" x14ac:dyDescent="0.2">
      <c r="A60" s="176"/>
      <c r="B60" s="181" t="s">
        <v>73</v>
      </c>
      <c r="C60" s="182" t="s">
        <v>74</v>
      </c>
      <c r="D60" s="183"/>
      <c r="E60" s="183"/>
      <c r="F60" s="190" t="s">
        <v>24</v>
      </c>
      <c r="G60" s="191"/>
      <c r="H60" s="191"/>
      <c r="I60" s="191">
        <f>'22 22 Pol'!G260</f>
        <v>0</v>
      </c>
      <c r="J60" s="187" t="str">
        <f>IF(I64=0,"",I60/I64*100)</f>
        <v/>
      </c>
    </row>
    <row r="61" spans="1:10" ht="36.75" customHeight="1" x14ac:dyDescent="0.2">
      <c r="A61" s="176"/>
      <c r="B61" s="181" t="s">
        <v>75</v>
      </c>
      <c r="C61" s="182" t="s">
        <v>76</v>
      </c>
      <c r="D61" s="183"/>
      <c r="E61" s="183"/>
      <c r="F61" s="190" t="s">
        <v>24</v>
      </c>
      <c r="G61" s="191"/>
      <c r="H61" s="191"/>
      <c r="I61" s="191">
        <f>'22 22 Pol'!G271</f>
        <v>0</v>
      </c>
      <c r="J61" s="187" t="str">
        <f>IF(I64=0,"",I61/I64*100)</f>
        <v/>
      </c>
    </row>
    <row r="62" spans="1:10" ht="36.75" customHeight="1" x14ac:dyDescent="0.2">
      <c r="A62" s="176"/>
      <c r="B62" s="181" t="s">
        <v>77</v>
      </c>
      <c r="C62" s="182" t="s">
        <v>78</v>
      </c>
      <c r="D62" s="183"/>
      <c r="E62" s="183"/>
      <c r="F62" s="190" t="s">
        <v>24</v>
      </c>
      <c r="G62" s="191"/>
      <c r="H62" s="191"/>
      <c r="I62" s="191">
        <f>'22 22 Pol'!G278</f>
        <v>0</v>
      </c>
      <c r="J62" s="187" t="str">
        <f>IF(I64=0,"",I62/I64*100)</f>
        <v/>
      </c>
    </row>
    <row r="63" spans="1:10" ht="36.75" customHeight="1" x14ac:dyDescent="0.2">
      <c r="A63" s="176"/>
      <c r="B63" s="181" t="s">
        <v>79</v>
      </c>
      <c r="C63" s="182" t="s">
        <v>80</v>
      </c>
      <c r="D63" s="183"/>
      <c r="E63" s="183"/>
      <c r="F63" s="190" t="s">
        <v>81</v>
      </c>
      <c r="G63" s="191"/>
      <c r="H63" s="191"/>
      <c r="I63" s="191">
        <f>'22 22 Pol'!G291</f>
        <v>0</v>
      </c>
      <c r="J63" s="187" t="str">
        <f>IF(I64=0,"",I63/I64*100)</f>
        <v/>
      </c>
    </row>
    <row r="64" spans="1:10" ht="25.5" customHeight="1" x14ac:dyDescent="0.2">
      <c r="A64" s="177"/>
      <c r="B64" s="184" t="s">
        <v>1</v>
      </c>
      <c r="C64" s="185"/>
      <c r="D64" s="186"/>
      <c r="E64" s="186"/>
      <c r="F64" s="192"/>
      <c r="G64" s="193"/>
      <c r="H64" s="193"/>
      <c r="I64" s="193">
        <f>SUM(I55:I63)</f>
        <v>0</v>
      </c>
      <c r="J64" s="188">
        <f>SUM(J55:J63)</f>
        <v>0</v>
      </c>
    </row>
    <row r="65" spans="6:10" x14ac:dyDescent="0.2">
      <c r="F65" s="133"/>
      <c r="G65" s="133"/>
      <c r="H65" s="133"/>
      <c r="I65" s="133"/>
      <c r="J65" s="189"/>
    </row>
    <row r="66" spans="6:10" x14ac:dyDescent="0.2">
      <c r="F66" s="133"/>
      <c r="G66" s="133"/>
      <c r="H66" s="133"/>
      <c r="I66" s="133"/>
      <c r="J66" s="189"/>
    </row>
    <row r="67" spans="6:10" x14ac:dyDescent="0.2">
      <c r="F67" s="133"/>
      <c r="G67" s="133"/>
      <c r="H67" s="133"/>
      <c r="I67" s="133"/>
      <c r="J67" s="189"/>
    </row>
  </sheetData>
  <sheetProtection algorithmName="SHA-512" hashValue="tFvZcYdAQRmVW3MD/OlRcQZdX5zRYM5SS4+Yo1cgAFK5Lcu5Ega9MoH1c3ZPYsq7k6W44mlsDN51FaGCdTBfoQ==" saltValue="KYkZfBBTJYZniSjokFMbq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r8+jqRarl0jrptlLOJD6d5CFUIWrvCudNzTCCFrsGB4OKgXWvKOgHaW1QoWhl+gSbdK6OtNcMPjinzY2YYRQWA==" saltValue="eOG1o1G1nWIl9BCGldOr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84</v>
      </c>
      <c r="B1" s="195"/>
      <c r="C1" s="195"/>
      <c r="D1" s="195"/>
      <c r="E1" s="195"/>
      <c r="F1" s="195"/>
      <c r="G1" s="195"/>
      <c r="AG1" t="s">
        <v>85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86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86</v>
      </c>
      <c r="AG3" t="s">
        <v>87</v>
      </c>
    </row>
    <row r="4" spans="1:60" ht="24.95" customHeight="1" x14ac:dyDescent="0.2">
      <c r="A4" s="200" t="s">
        <v>9</v>
      </c>
      <c r="B4" s="201" t="s">
        <v>48</v>
      </c>
      <c r="C4" s="202" t="s">
        <v>49</v>
      </c>
      <c r="D4" s="203"/>
      <c r="E4" s="203"/>
      <c r="F4" s="203"/>
      <c r="G4" s="204"/>
      <c r="AG4" t="s">
        <v>88</v>
      </c>
    </row>
    <row r="5" spans="1:60" x14ac:dyDescent="0.2">
      <c r="D5" s="10"/>
    </row>
    <row r="6" spans="1:60" ht="38.25" x14ac:dyDescent="0.2">
      <c r="A6" s="206" t="s">
        <v>89</v>
      </c>
      <c r="B6" s="208" t="s">
        <v>90</v>
      </c>
      <c r="C6" s="208" t="s">
        <v>91</v>
      </c>
      <c r="D6" s="207" t="s">
        <v>92</v>
      </c>
      <c r="E6" s="206" t="s">
        <v>93</v>
      </c>
      <c r="F6" s="205" t="s">
        <v>94</v>
      </c>
      <c r="G6" s="206" t="s">
        <v>29</v>
      </c>
      <c r="H6" s="209" t="s">
        <v>30</v>
      </c>
      <c r="I6" s="209" t="s">
        <v>95</v>
      </c>
      <c r="J6" s="209" t="s">
        <v>31</v>
      </c>
      <c r="K6" s="209" t="s">
        <v>96</v>
      </c>
      <c r="L6" s="209" t="s">
        <v>97</v>
      </c>
      <c r="M6" s="209" t="s">
        <v>98</v>
      </c>
      <c r="N6" s="209" t="s">
        <v>99</v>
      </c>
      <c r="O6" s="209" t="s">
        <v>100</v>
      </c>
      <c r="P6" s="209" t="s">
        <v>101</v>
      </c>
      <c r="Q6" s="209" t="s">
        <v>102</v>
      </c>
      <c r="R6" s="209" t="s">
        <v>103</v>
      </c>
      <c r="S6" s="209" t="s">
        <v>104</v>
      </c>
      <c r="T6" s="209" t="s">
        <v>105</v>
      </c>
      <c r="U6" s="209" t="s">
        <v>106</v>
      </c>
      <c r="V6" s="209" t="s">
        <v>107</v>
      </c>
      <c r="W6" s="209" t="s">
        <v>108</v>
      </c>
      <c r="X6" s="209" t="s">
        <v>109</v>
      </c>
      <c r="Y6" s="209" t="s">
        <v>110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111</v>
      </c>
      <c r="B8" s="225" t="s">
        <v>63</v>
      </c>
      <c r="C8" s="243" t="s">
        <v>64</v>
      </c>
      <c r="D8" s="226"/>
      <c r="E8" s="227"/>
      <c r="F8" s="228"/>
      <c r="G8" s="228">
        <f>SUMIF(AG9:AG103,"&lt;&gt;NOR",G9:G103)</f>
        <v>0</v>
      </c>
      <c r="H8" s="228"/>
      <c r="I8" s="228">
        <f>SUM(I9:I103)</f>
        <v>0</v>
      </c>
      <c r="J8" s="228"/>
      <c r="K8" s="228">
        <f>SUM(K9:K103)</f>
        <v>0</v>
      </c>
      <c r="L8" s="228"/>
      <c r="M8" s="228">
        <f>SUM(M9:M103)</f>
        <v>0</v>
      </c>
      <c r="N8" s="227"/>
      <c r="O8" s="227">
        <f>SUM(O9:O103)</f>
        <v>0.08</v>
      </c>
      <c r="P8" s="227"/>
      <c r="Q8" s="227">
        <f>SUM(Q9:Q103)</f>
        <v>954.38</v>
      </c>
      <c r="R8" s="228"/>
      <c r="S8" s="228"/>
      <c r="T8" s="229"/>
      <c r="U8" s="223"/>
      <c r="V8" s="223">
        <f>SUM(V9:V103)</f>
        <v>0</v>
      </c>
      <c r="W8" s="223"/>
      <c r="X8" s="223"/>
      <c r="Y8" s="223"/>
      <c r="AG8" t="s">
        <v>112</v>
      </c>
    </row>
    <row r="9" spans="1:60" ht="22.5" outlineLevel="1" x14ac:dyDescent="0.2">
      <c r="A9" s="231">
        <v>1</v>
      </c>
      <c r="B9" s="232" t="s">
        <v>113</v>
      </c>
      <c r="C9" s="244" t="s">
        <v>114</v>
      </c>
      <c r="D9" s="233" t="s">
        <v>115</v>
      </c>
      <c r="E9" s="234">
        <v>2790.6590000000001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116</v>
      </c>
      <c r="T9" s="237" t="s">
        <v>117</v>
      </c>
      <c r="U9" s="220">
        <v>0</v>
      </c>
      <c r="V9" s="220">
        <f>ROUND(E9*U9,2)</f>
        <v>0</v>
      </c>
      <c r="W9" s="220"/>
      <c r="X9" s="220" t="s">
        <v>118</v>
      </c>
      <c r="Y9" s="220" t="s">
        <v>119</v>
      </c>
      <c r="Z9" s="210"/>
      <c r="AA9" s="210"/>
      <c r="AB9" s="210"/>
      <c r="AC9" s="210"/>
      <c r="AD9" s="210"/>
      <c r="AE9" s="210"/>
      <c r="AF9" s="210"/>
      <c r="AG9" s="210" t="s">
        <v>120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5" t="s">
        <v>121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122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6" t="s">
        <v>123</v>
      </c>
      <c r="D11" s="240"/>
      <c r="E11" s="240"/>
      <c r="F11" s="240"/>
      <c r="G11" s="24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122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9" t="str">
        <f>C11</f>
        <v xml:space="preserve"> – veškeré poplatky provozovateli skládky, recyklační linky nebo jiného zařízení na zpracování nebo likvidaci odpadů související s převzetím, uložením, zpracováním nebo likvidací odpadu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6" t="s">
        <v>124</v>
      </c>
      <c r="D12" s="240"/>
      <c r="E12" s="240"/>
      <c r="F12" s="240"/>
      <c r="G12" s="24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122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3" x14ac:dyDescent="0.2">
      <c r="A13" s="217"/>
      <c r="B13" s="218"/>
      <c r="C13" s="246" t="s">
        <v>125</v>
      </c>
      <c r="D13" s="240"/>
      <c r="E13" s="240"/>
      <c r="F13" s="240"/>
      <c r="G13" s="24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122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9" t="str">
        <f>C13</f>
        <v xml:space="preserve"> – náklady spojené s dopravou odpadu z místa stavby na místo převzetí provozovatelem skládky, recyklační linky nebo jiného zařízení na zpracování nebo likvidaci odpadů</v>
      </c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6" t="s">
        <v>126</v>
      </c>
      <c r="D14" s="240"/>
      <c r="E14" s="240"/>
      <c r="F14" s="240"/>
      <c r="G14" s="24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122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46" t="s">
        <v>127</v>
      </c>
      <c r="D15" s="240"/>
      <c r="E15" s="240"/>
      <c r="F15" s="240"/>
      <c r="G15" s="24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122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9" t="str">
        <f>C15</f>
        <v>Tunou se rozumí hmotnost odpadu vytříděného v souladu se zákonem č. 541/2020 Sb., o nakládání s odpady, v platném znění.</v>
      </c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47" t="s">
        <v>128</v>
      </c>
      <c r="D16" s="221"/>
      <c r="E16" s="222">
        <v>1460.8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129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47" t="s">
        <v>130</v>
      </c>
      <c r="D17" s="221"/>
      <c r="E17" s="222">
        <v>292.16000000000003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129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7" t="s">
        <v>131</v>
      </c>
      <c r="D18" s="221"/>
      <c r="E18" s="222">
        <v>352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129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7" t="s">
        <v>132</v>
      </c>
      <c r="D19" s="221"/>
      <c r="E19" s="222">
        <v>685.69899999999996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129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48"/>
      <c r="D20" s="241"/>
      <c r="E20" s="241"/>
      <c r="F20" s="241"/>
      <c r="G20" s="241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133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1">
        <v>2</v>
      </c>
      <c r="B21" s="232" t="s">
        <v>134</v>
      </c>
      <c r="C21" s="244" t="s">
        <v>135</v>
      </c>
      <c r="D21" s="233" t="s">
        <v>136</v>
      </c>
      <c r="E21" s="234">
        <v>7319.24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116</v>
      </c>
      <c r="T21" s="237" t="s">
        <v>117</v>
      </c>
      <c r="U21" s="220">
        <v>0</v>
      </c>
      <c r="V21" s="220">
        <f>ROUND(E21*U21,2)</f>
        <v>0</v>
      </c>
      <c r="W21" s="220"/>
      <c r="X21" s="220" t="s">
        <v>118</v>
      </c>
      <c r="Y21" s="220" t="s">
        <v>119</v>
      </c>
      <c r="Z21" s="210"/>
      <c r="AA21" s="210"/>
      <c r="AB21" s="210"/>
      <c r="AC21" s="210"/>
      <c r="AD21" s="210"/>
      <c r="AE21" s="210"/>
      <c r="AF21" s="210"/>
      <c r="AG21" s="210" t="s">
        <v>120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5" t="s">
        <v>137</v>
      </c>
      <c r="D22" s="238"/>
      <c r="E22" s="238"/>
      <c r="F22" s="238"/>
      <c r="G22" s="238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122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46" t="s">
        <v>138</v>
      </c>
      <c r="D23" s="240"/>
      <c r="E23" s="240"/>
      <c r="F23" s="240"/>
      <c r="G23" s="24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122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46" t="s">
        <v>139</v>
      </c>
      <c r="D24" s="240"/>
      <c r="E24" s="240"/>
      <c r="F24" s="240"/>
      <c r="G24" s="24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122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46" t="s">
        <v>140</v>
      </c>
      <c r="D25" s="240"/>
      <c r="E25" s="240"/>
      <c r="F25" s="240"/>
      <c r="G25" s="24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122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47" t="s">
        <v>141</v>
      </c>
      <c r="D26" s="221"/>
      <c r="E26" s="222">
        <v>7319.24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129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48"/>
      <c r="D27" s="241"/>
      <c r="E27" s="241"/>
      <c r="F27" s="241"/>
      <c r="G27" s="241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133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3</v>
      </c>
      <c r="B28" s="232" t="s">
        <v>142</v>
      </c>
      <c r="C28" s="244" t="s">
        <v>143</v>
      </c>
      <c r="D28" s="233" t="s">
        <v>136</v>
      </c>
      <c r="E28" s="234">
        <v>375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116</v>
      </c>
      <c r="T28" s="237" t="s">
        <v>117</v>
      </c>
      <c r="U28" s="220">
        <v>0</v>
      </c>
      <c r="V28" s="220">
        <f>ROUND(E28*U28,2)</f>
        <v>0</v>
      </c>
      <c r="W28" s="220"/>
      <c r="X28" s="220" t="s">
        <v>118</v>
      </c>
      <c r="Y28" s="220" t="s">
        <v>119</v>
      </c>
      <c r="Z28" s="210"/>
      <c r="AA28" s="210"/>
      <c r="AB28" s="210"/>
      <c r="AC28" s="210"/>
      <c r="AD28" s="210"/>
      <c r="AE28" s="210"/>
      <c r="AF28" s="210"/>
      <c r="AG28" s="210" t="s">
        <v>120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45" t="s">
        <v>144</v>
      </c>
      <c r="D29" s="238"/>
      <c r="E29" s="238"/>
      <c r="F29" s="238"/>
      <c r="G29" s="238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122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6" t="s">
        <v>145</v>
      </c>
      <c r="D30" s="240"/>
      <c r="E30" s="240"/>
      <c r="F30" s="240"/>
      <c r="G30" s="24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46" t="s">
        <v>146</v>
      </c>
      <c r="D31" s="240"/>
      <c r="E31" s="240"/>
      <c r="F31" s="240"/>
      <c r="G31" s="24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122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47" t="s">
        <v>147</v>
      </c>
      <c r="D32" s="221"/>
      <c r="E32" s="222">
        <v>375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129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8"/>
      <c r="D33" s="241"/>
      <c r="E33" s="241"/>
      <c r="F33" s="241"/>
      <c r="G33" s="241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133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31">
        <v>4</v>
      </c>
      <c r="B34" s="232" t="s">
        <v>148</v>
      </c>
      <c r="C34" s="244" t="s">
        <v>149</v>
      </c>
      <c r="D34" s="233" t="s">
        <v>150</v>
      </c>
      <c r="E34" s="234">
        <v>298.125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4">
        <v>0</v>
      </c>
      <c r="O34" s="234">
        <f>ROUND(E34*N34,2)</f>
        <v>0</v>
      </c>
      <c r="P34" s="234">
        <v>2.64</v>
      </c>
      <c r="Q34" s="234">
        <f>ROUND(E34*P34,2)</f>
        <v>787.05</v>
      </c>
      <c r="R34" s="236"/>
      <c r="S34" s="236" t="s">
        <v>116</v>
      </c>
      <c r="T34" s="237" t="s">
        <v>151</v>
      </c>
      <c r="U34" s="220">
        <v>0</v>
      </c>
      <c r="V34" s="220">
        <f>ROUND(E34*U34,2)</f>
        <v>0</v>
      </c>
      <c r="W34" s="220"/>
      <c r="X34" s="220" t="s">
        <v>118</v>
      </c>
      <c r="Y34" s="220" t="s">
        <v>119</v>
      </c>
      <c r="Z34" s="210"/>
      <c r="AA34" s="210"/>
      <c r="AB34" s="210"/>
      <c r="AC34" s="210"/>
      <c r="AD34" s="210"/>
      <c r="AE34" s="210"/>
      <c r="AF34" s="210"/>
      <c r="AG34" s="210" t="s">
        <v>120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45" t="s">
        <v>137</v>
      </c>
      <c r="D35" s="238"/>
      <c r="E35" s="238"/>
      <c r="F35" s="238"/>
      <c r="G35" s="238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122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46" t="s">
        <v>345</v>
      </c>
      <c r="D36" s="240"/>
      <c r="E36" s="240"/>
      <c r="F36" s="240"/>
      <c r="G36" s="24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122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46" t="s">
        <v>152</v>
      </c>
      <c r="D37" s="240"/>
      <c r="E37" s="240"/>
      <c r="F37" s="240"/>
      <c r="G37" s="24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122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3" x14ac:dyDescent="0.2">
      <c r="A38" s="217"/>
      <c r="B38" s="218"/>
      <c r="C38" s="246" t="s">
        <v>153</v>
      </c>
      <c r="D38" s="240"/>
      <c r="E38" s="240"/>
      <c r="F38" s="240"/>
      <c r="G38" s="24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122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39" t="str">
        <f>C38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38" s="210"/>
      <c r="BC38" s="210"/>
      <c r="BD38" s="210"/>
      <c r="BE38" s="210"/>
      <c r="BF38" s="210"/>
      <c r="BG38" s="210"/>
      <c r="BH38" s="210"/>
    </row>
    <row r="39" spans="1:60" ht="22.5" outlineLevel="2" x14ac:dyDescent="0.2">
      <c r="A39" s="217"/>
      <c r="B39" s="218"/>
      <c r="C39" s="247" t="s">
        <v>154</v>
      </c>
      <c r="D39" s="221"/>
      <c r="E39" s="222">
        <v>298.125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129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48"/>
      <c r="D40" s="241"/>
      <c r="E40" s="241"/>
      <c r="F40" s="241"/>
      <c r="G40" s="241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133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1">
        <v>5</v>
      </c>
      <c r="B41" s="232" t="s">
        <v>155</v>
      </c>
      <c r="C41" s="244" t="s">
        <v>156</v>
      </c>
      <c r="D41" s="233" t="s">
        <v>136</v>
      </c>
      <c r="E41" s="234">
        <v>7319.24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6"/>
      <c r="S41" s="236" t="s">
        <v>116</v>
      </c>
      <c r="T41" s="237" t="s">
        <v>117</v>
      </c>
      <c r="U41" s="220">
        <v>0</v>
      </c>
      <c r="V41" s="220">
        <f>ROUND(E41*U41,2)</f>
        <v>0</v>
      </c>
      <c r="W41" s="220"/>
      <c r="X41" s="220" t="s">
        <v>118</v>
      </c>
      <c r="Y41" s="220" t="s">
        <v>119</v>
      </c>
      <c r="Z41" s="210"/>
      <c r="AA41" s="210"/>
      <c r="AB41" s="210"/>
      <c r="AC41" s="210"/>
      <c r="AD41" s="210"/>
      <c r="AE41" s="210"/>
      <c r="AF41" s="210"/>
      <c r="AG41" s="210" t="s">
        <v>120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45" t="s">
        <v>137</v>
      </c>
      <c r="D42" s="238"/>
      <c r="E42" s="238"/>
      <c r="F42" s="238"/>
      <c r="G42" s="238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122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46" t="s">
        <v>345</v>
      </c>
      <c r="D43" s="240"/>
      <c r="E43" s="240"/>
      <c r="F43" s="240"/>
      <c r="G43" s="24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122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46" t="s">
        <v>152</v>
      </c>
      <c r="D44" s="240"/>
      <c r="E44" s="240"/>
      <c r="F44" s="240"/>
      <c r="G44" s="24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122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2.5" outlineLevel="3" x14ac:dyDescent="0.2">
      <c r="A45" s="217"/>
      <c r="B45" s="218"/>
      <c r="C45" s="246" t="s">
        <v>153</v>
      </c>
      <c r="D45" s="240"/>
      <c r="E45" s="240"/>
      <c r="F45" s="240"/>
      <c r="G45" s="24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122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39" t="str">
        <f>C45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17"/>
      <c r="B46" s="218"/>
      <c r="C46" s="247" t="s">
        <v>157</v>
      </c>
      <c r="D46" s="221"/>
      <c r="E46" s="222">
        <v>7319.24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129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48"/>
      <c r="D47" s="241"/>
      <c r="E47" s="241"/>
      <c r="F47" s="241"/>
      <c r="G47" s="241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133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1">
        <v>6</v>
      </c>
      <c r="B48" s="232" t="s">
        <v>158</v>
      </c>
      <c r="C48" s="244" t="s">
        <v>159</v>
      </c>
      <c r="D48" s="233" t="s">
        <v>150</v>
      </c>
      <c r="E48" s="234">
        <v>160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6"/>
      <c r="S48" s="236" t="s">
        <v>116</v>
      </c>
      <c r="T48" s="237" t="s">
        <v>151</v>
      </c>
      <c r="U48" s="220">
        <v>0</v>
      </c>
      <c r="V48" s="220">
        <f>ROUND(E48*U48,2)</f>
        <v>0</v>
      </c>
      <c r="W48" s="220"/>
      <c r="X48" s="220" t="s">
        <v>118</v>
      </c>
      <c r="Y48" s="220" t="s">
        <v>119</v>
      </c>
      <c r="Z48" s="210"/>
      <c r="AA48" s="210"/>
      <c r="AB48" s="210"/>
      <c r="AC48" s="210"/>
      <c r="AD48" s="210"/>
      <c r="AE48" s="210"/>
      <c r="AF48" s="210"/>
      <c r="AG48" s="210" t="s">
        <v>120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45" t="s">
        <v>137</v>
      </c>
      <c r="D49" s="238"/>
      <c r="E49" s="238"/>
      <c r="F49" s="238"/>
      <c r="G49" s="238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122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2">
      <c r="A50" s="217"/>
      <c r="B50" s="218"/>
      <c r="C50" s="246" t="s">
        <v>160</v>
      </c>
      <c r="D50" s="240"/>
      <c r="E50" s="240"/>
      <c r="F50" s="240"/>
      <c r="G50" s="24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122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46" t="s">
        <v>161</v>
      </c>
      <c r="D51" s="240"/>
      <c r="E51" s="240"/>
      <c r="F51" s="240"/>
      <c r="G51" s="24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122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17"/>
      <c r="B52" s="218"/>
      <c r="C52" s="246" t="s">
        <v>162</v>
      </c>
      <c r="D52" s="240"/>
      <c r="E52" s="240"/>
      <c r="F52" s="240"/>
      <c r="G52" s="24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122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46" t="s">
        <v>163</v>
      </c>
      <c r="D53" s="240"/>
      <c r="E53" s="240"/>
      <c r="F53" s="240"/>
      <c r="G53" s="24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122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39" t="str">
        <f>C53</f>
        <v>- ztížení vykopávek v blízkosti podzemního vedení, konstrukcí a objektů vč. jejich dočasného zajištění</v>
      </c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46" t="s">
        <v>164</v>
      </c>
      <c r="D54" s="240"/>
      <c r="E54" s="240"/>
      <c r="F54" s="240"/>
      <c r="G54" s="24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122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46" t="s">
        <v>165</v>
      </c>
      <c r="D55" s="240"/>
      <c r="E55" s="240"/>
      <c r="F55" s="240"/>
      <c r="G55" s="24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122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46" t="s">
        <v>166</v>
      </c>
      <c r="D56" s="240"/>
      <c r="E56" s="240"/>
      <c r="F56" s="240"/>
      <c r="G56" s="24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122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46" t="s">
        <v>167</v>
      </c>
      <c r="D57" s="240"/>
      <c r="E57" s="240"/>
      <c r="F57" s="240"/>
      <c r="G57" s="24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122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39" t="str">
        <f>C57</f>
        <v>- čerpání vody vč. čerpacích jímek, potrubí a pohotovostní čerpací soupravy (viz ustanovení k pol. 1151,2)</v>
      </c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46" t="s">
        <v>168</v>
      </c>
      <c r="D58" s="240"/>
      <c r="E58" s="240"/>
      <c r="F58" s="240"/>
      <c r="G58" s="24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122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46" t="s">
        <v>169</v>
      </c>
      <c r="D59" s="240"/>
      <c r="E59" s="240"/>
      <c r="F59" s="240"/>
      <c r="G59" s="24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122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46" t="s">
        <v>170</v>
      </c>
      <c r="D60" s="240"/>
      <c r="E60" s="240"/>
      <c r="F60" s="240"/>
      <c r="G60" s="24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122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46" t="s">
        <v>171</v>
      </c>
      <c r="D61" s="240"/>
      <c r="E61" s="240"/>
      <c r="F61" s="240"/>
      <c r="G61" s="24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122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39" t="str">
        <f>C61</f>
        <v>- svahování a přesvah. svahů do konečného tvaru, výměna hornin v podloží a v pláni znehodnocené klimatickými vlivy</v>
      </c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46" t="s">
        <v>172</v>
      </c>
      <c r="D62" s="240"/>
      <c r="E62" s="240"/>
      <c r="F62" s="240"/>
      <c r="G62" s="24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122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46" t="s">
        <v>173</v>
      </c>
      <c r="D63" s="240"/>
      <c r="E63" s="240"/>
      <c r="F63" s="240"/>
      <c r="G63" s="24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122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17"/>
      <c r="B64" s="218"/>
      <c r="C64" s="246" t="s">
        <v>174</v>
      </c>
      <c r="D64" s="240"/>
      <c r="E64" s="240"/>
      <c r="F64" s="240"/>
      <c r="G64" s="24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122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46" t="s">
        <v>175</v>
      </c>
      <c r="D65" s="240"/>
      <c r="E65" s="240"/>
      <c r="F65" s="240"/>
      <c r="G65" s="24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122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17"/>
      <c r="B66" s="218"/>
      <c r="C66" s="246" t="s">
        <v>176</v>
      </c>
      <c r="D66" s="240"/>
      <c r="E66" s="240"/>
      <c r="F66" s="240"/>
      <c r="G66" s="24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122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17"/>
      <c r="B67" s="218"/>
      <c r="C67" s="246" t="s">
        <v>177</v>
      </c>
      <c r="D67" s="240"/>
      <c r="E67" s="240"/>
      <c r="F67" s="240"/>
      <c r="G67" s="24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122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46" t="s">
        <v>178</v>
      </c>
      <c r="D68" s="240"/>
      <c r="E68" s="240"/>
      <c r="F68" s="240"/>
      <c r="G68" s="24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122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46" t="s">
        <v>179</v>
      </c>
      <c r="D69" s="240"/>
      <c r="E69" s="240"/>
      <c r="F69" s="240"/>
      <c r="G69" s="24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122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3" x14ac:dyDescent="0.2">
      <c r="A70" s="217"/>
      <c r="B70" s="218"/>
      <c r="C70" s="246" t="s">
        <v>180</v>
      </c>
      <c r="D70" s="240"/>
      <c r="E70" s="240"/>
      <c r="F70" s="240"/>
      <c r="G70" s="24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122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39" t="str">
        <f>C70</f>
        <v>- veškeré pomocné konstrukce umožňující provedení vykopávky (příjezdy, sjezdy, nájezdy, lešení, podpěr. konstr., přemostění, zpevněné plochy, zakrytí a pod.)</v>
      </c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17"/>
      <c r="B71" s="218"/>
      <c r="C71" s="246" t="s">
        <v>152</v>
      </c>
      <c r="D71" s="240"/>
      <c r="E71" s="240"/>
      <c r="F71" s="240"/>
      <c r="G71" s="24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122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46" t="s">
        <v>181</v>
      </c>
      <c r="D72" s="240"/>
      <c r="E72" s="240"/>
      <c r="F72" s="240"/>
      <c r="G72" s="24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122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17"/>
      <c r="B73" s="218"/>
      <c r="C73" s="247" t="s">
        <v>182</v>
      </c>
      <c r="D73" s="221"/>
      <c r="E73" s="222">
        <v>160</v>
      </c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129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17"/>
      <c r="B74" s="218"/>
      <c r="C74" s="248"/>
      <c r="D74" s="241"/>
      <c r="E74" s="241"/>
      <c r="F74" s="241"/>
      <c r="G74" s="241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133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1">
        <v>7</v>
      </c>
      <c r="B75" s="232" t="s">
        <v>183</v>
      </c>
      <c r="C75" s="244" t="s">
        <v>184</v>
      </c>
      <c r="D75" s="233" t="s">
        <v>136</v>
      </c>
      <c r="E75" s="234">
        <v>664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4">
        <v>0</v>
      </c>
      <c r="O75" s="234">
        <f>ROUND(E75*N75,2)</f>
        <v>0</v>
      </c>
      <c r="P75" s="234">
        <v>0.252</v>
      </c>
      <c r="Q75" s="234">
        <f>ROUND(E75*P75,2)</f>
        <v>167.33</v>
      </c>
      <c r="R75" s="236"/>
      <c r="S75" s="236" t="s">
        <v>116</v>
      </c>
      <c r="T75" s="237" t="s">
        <v>151</v>
      </c>
      <c r="U75" s="220">
        <v>0</v>
      </c>
      <c r="V75" s="220">
        <f>ROUND(E75*U75,2)</f>
        <v>0</v>
      </c>
      <c r="W75" s="220"/>
      <c r="X75" s="220" t="s">
        <v>118</v>
      </c>
      <c r="Y75" s="220" t="s">
        <v>119</v>
      </c>
      <c r="Z75" s="210"/>
      <c r="AA75" s="210"/>
      <c r="AB75" s="210"/>
      <c r="AC75" s="210"/>
      <c r="AD75" s="210"/>
      <c r="AE75" s="210"/>
      <c r="AF75" s="210"/>
      <c r="AG75" s="210" t="s">
        <v>120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17"/>
      <c r="B76" s="218"/>
      <c r="C76" s="245" t="s">
        <v>137</v>
      </c>
      <c r="D76" s="238"/>
      <c r="E76" s="238"/>
      <c r="F76" s="238"/>
      <c r="G76" s="238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122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46" t="s">
        <v>185</v>
      </c>
      <c r="D77" s="240"/>
      <c r="E77" s="240"/>
      <c r="F77" s="240"/>
      <c r="G77" s="24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122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46" t="s">
        <v>152</v>
      </c>
      <c r="D78" s="240"/>
      <c r="E78" s="240"/>
      <c r="F78" s="240"/>
      <c r="G78" s="24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122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22.5" outlineLevel="3" x14ac:dyDescent="0.2">
      <c r="A79" s="217"/>
      <c r="B79" s="218"/>
      <c r="C79" s="246" t="s">
        <v>186</v>
      </c>
      <c r="D79" s="240"/>
      <c r="E79" s="240"/>
      <c r="F79" s="240"/>
      <c r="G79" s="24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122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39" t="str">
        <f>C79</f>
        <v>-  poplatek za skládku, který se vykazuje v položce 0141** (s výjimkou malého množství  materiálu, kde je možné poplatek zahrnout do jednotkové ceny položky – tento fakt musí být uveden v doplňujícím textu k položce)</v>
      </c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17"/>
      <c r="B80" s="218"/>
      <c r="C80" s="247" t="s">
        <v>187</v>
      </c>
      <c r="D80" s="221"/>
      <c r="E80" s="222">
        <v>664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129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17"/>
      <c r="B81" s="218"/>
      <c r="C81" s="248"/>
      <c r="D81" s="241"/>
      <c r="E81" s="241"/>
      <c r="F81" s="241"/>
      <c r="G81" s="241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133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31">
        <v>8</v>
      </c>
      <c r="B82" s="232" t="s">
        <v>188</v>
      </c>
      <c r="C82" s="244" t="s">
        <v>189</v>
      </c>
      <c r="D82" s="233" t="s">
        <v>190</v>
      </c>
      <c r="E82" s="234">
        <v>1328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4">
        <v>0</v>
      </c>
      <c r="O82" s="234">
        <f>ROUND(E82*N82,2)</f>
        <v>0</v>
      </c>
      <c r="P82" s="234">
        <v>0</v>
      </c>
      <c r="Q82" s="234">
        <f>ROUND(E82*P82,2)</f>
        <v>0</v>
      </c>
      <c r="R82" s="236"/>
      <c r="S82" s="236" t="s">
        <v>116</v>
      </c>
      <c r="T82" s="237" t="s">
        <v>151</v>
      </c>
      <c r="U82" s="220">
        <v>0</v>
      </c>
      <c r="V82" s="220">
        <f>ROUND(E82*U82,2)</f>
        <v>0</v>
      </c>
      <c r="W82" s="220"/>
      <c r="X82" s="220" t="s">
        <v>118</v>
      </c>
      <c r="Y82" s="220" t="s">
        <v>119</v>
      </c>
      <c r="Z82" s="210"/>
      <c r="AA82" s="210"/>
      <c r="AB82" s="210"/>
      <c r="AC82" s="210"/>
      <c r="AD82" s="210"/>
      <c r="AE82" s="210"/>
      <c r="AF82" s="210"/>
      <c r="AG82" s="210" t="s">
        <v>120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17"/>
      <c r="B83" s="218"/>
      <c r="C83" s="245" t="s">
        <v>137</v>
      </c>
      <c r="D83" s="238"/>
      <c r="E83" s="238"/>
      <c r="F83" s="238"/>
      <c r="G83" s="238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122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46" t="s">
        <v>185</v>
      </c>
      <c r="D84" s="240"/>
      <c r="E84" s="240"/>
      <c r="F84" s="240"/>
      <c r="G84" s="24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122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46" t="s">
        <v>152</v>
      </c>
      <c r="D85" s="240"/>
      <c r="E85" s="240"/>
      <c r="F85" s="240"/>
      <c r="G85" s="24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122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3" x14ac:dyDescent="0.2">
      <c r="A86" s="217"/>
      <c r="B86" s="218"/>
      <c r="C86" s="246" t="s">
        <v>186</v>
      </c>
      <c r="D86" s="240"/>
      <c r="E86" s="240"/>
      <c r="F86" s="240"/>
      <c r="G86" s="24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122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39" t="str">
        <f>C86</f>
        <v>-  poplatek za skládku, který se vykazuje v položce 0141** (s výjimkou malého množství  materiálu, kde je možné poplatek zahrnout do jednotkové ceny položky – tento fakt musí být uveden v doplňujícím textu k položce)</v>
      </c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17"/>
      <c r="B87" s="218"/>
      <c r="C87" s="247" t="s">
        <v>191</v>
      </c>
      <c r="D87" s="221"/>
      <c r="E87" s="222">
        <v>1328</v>
      </c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129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48"/>
      <c r="D88" s="241"/>
      <c r="E88" s="241"/>
      <c r="F88" s="241"/>
      <c r="G88" s="241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133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1">
        <v>9</v>
      </c>
      <c r="B89" s="232" t="s">
        <v>192</v>
      </c>
      <c r="C89" s="244" t="s">
        <v>193</v>
      </c>
      <c r="D89" s="233" t="s">
        <v>190</v>
      </c>
      <c r="E89" s="234">
        <v>16.5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6"/>
      <c r="S89" s="236" t="s">
        <v>116</v>
      </c>
      <c r="T89" s="237" t="s">
        <v>117</v>
      </c>
      <c r="U89" s="220">
        <v>0</v>
      </c>
      <c r="V89" s="220">
        <f>ROUND(E89*U89,2)</f>
        <v>0</v>
      </c>
      <c r="W89" s="220"/>
      <c r="X89" s="220" t="s">
        <v>118</v>
      </c>
      <c r="Y89" s="220" t="s">
        <v>119</v>
      </c>
      <c r="Z89" s="210"/>
      <c r="AA89" s="210"/>
      <c r="AB89" s="210"/>
      <c r="AC89" s="210"/>
      <c r="AD89" s="210"/>
      <c r="AE89" s="210"/>
      <c r="AF89" s="210"/>
      <c r="AG89" s="210" t="s">
        <v>120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17"/>
      <c r="B90" s="218"/>
      <c r="C90" s="245" t="s">
        <v>137</v>
      </c>
      <c r="D90" s="238"/>
      <c r="E90" s="238"/>
      <c r="F90" s="238"/>
      <c r="G90" s="238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122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46" t="s">
        <v>185</v>
      </c>
      <c r="D91" s="240"/>
      <c r="E91" s="240"/>
      <c r="F91" s="240"/>
      <c r="G91" s="24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122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">
      <c r="A92" s="217"/>
      <c r="B92" s="218"/>
      <c r="C92" s="246" t="s">
        <v>194</v>
      </c>
      <c r="D92" s="240"/>
      <c r="E92" s="240"/>
      <c r="F92" s="240"/>
      <c r="G92" s="24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122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17"/>
      <c r="B93" s="218"/>
      <c r="C93" s="247" t="s">
        <v>195</v>
      </c>
      <c r="D93" s="221"/>
      <c r="E93" s="222">
        <v>16.5</v>
      </c>
      <c r="F93" s="220"/>
      <c r="G93" s="22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129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17"/>
      <c r="B94" s="218"/>
      <c r="C94" s="248"/>
      <c r="D94" s="241"/>
      <c r="E94" s="241"/>
      <c r="F94" s="241"/>
      <c r="G94" s="241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133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31">
        <v>10</v>
      </c>
      <c r="B95" s="232" t="s">
        <v>196</v>
      </c>
      <c r="C95" s="244" t="s">
        <v>197</v>
      </c>
      <c r="D95" s="233" t="s">
        <v>136</v>
      </c>
      <c r="E95" s="234">
        <v>7319.24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4">
        <v>0</v>
      </c>
      <c r="O95" s="234">
        <f>ROUND(E95*N95,2)</f>
        <v>0</v>
      </c>
      <c r="P95" s="234">
        <v>0</v>
      </c>
      <c r="Q95" s="234">
        <f>ROUND(E95*P95,2)</f>
        <v>0</v>
      </c>
      <c r="R95" s="236"/>
      <c r="S95" s="236" t="s">
        <v>116</v>
      </c>
      <c r="T95" s="237" t="s">
        <v>151</v>
      </c>
      <c r="U95" s="220">
        <v>0</v>
      </c>
      <c r="V95" s="220">
        <f>ROUND(E95*U95,2)</f>
        <v>0</v>
      </c>
      <c r="W95" s="220"/>
      <c r="X95" s="220" t="s">
        <v>118</v>
      </c>
      <c r="Y95" s="220" t="s">
        <v>119</v>
      </c>
      <c r="Z95" s="210"/>
      <c r="AA95" s="210"/>
      <c r="AB95" s="210"/>
      <c r="AC95" s="210"/>
      <c r="AD95" s="210"/>
      <c r="AE95" s="210"/>
      <c r="AF95" s="210"/>
      <c r="AG95" s="210" t="s">
        <v>120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2" x14ac:dyDescent="0.2">
      <c r="A96" s="217"/>
      <c r="B96" s="218"/>
      <c r="C96" s="247" t="s">
        <v>141</v>
      </c>
      <c r="D96" s="221"/>
      <c r="E96" s="222">
        <v>7319.24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129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2" x14ac:dyDescent="0.2">
      <c r="A97" s="217"/>
      <c r="B97" s="218"/>
      <c r="C97" s="248"/>
      <c r="D97" s="241"/>
      <c r="E97" s="241"/>
      <c r="F97" s="241"/>
      <c r="G97" s="241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133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ht="22.5" outlineLevel="1" x14ac:dyDescent="0.2">
      <c r="A98" s="231">
        <v>11</v>
      </c>
      <c r="B98" s="232" t="s">
        <v>198</v>
      </c>
      <c r="C98" s="244" t="s">
        <v>199</v>
      </c>
      <c r="D98" s="233" t="s">
        <v>200</v>
      </c>
      <c r="E98" s="234">
        <v>2656</v>
      </c>
      <c r="F98" s="235"/>
      <c r="G98" s="236">
        <f>ROUND(E98*F98,2)</f>
        <v>0</v>
      </c>
      <c r="H98" s="235"/>
      <c r="I98" s="236">
        <f>ROUND(E98*H98,2)</f>
        <v>0</v>
      </c>
      <c r="J98" s="235"/>
      <c r="K98" s="236">
        <f>ROUND(E98*J98,2)</f>
        <v>0</v>
      </c>
      <c r="L98" s="236">
        <v>21</v>
      </c>
      <c r="M98" s="236">
        <f>G98*(1+L98/100)</f>
        <v>0</v>
      </c>
      <c r="N98" s="234">
        <v>3.0000000000000001E-5</v>
      </c>
      <c r="O98" s="234">
        <f>ROUND(E98*N98,2)</f>
        <v>0.08</v>
      </c>
      <c r="P98" s="234">
        <v>0</v>
      </c>
      <c r="Q98" s="234">
        <f>ROUND(E98*P98,2)</f>
        <v>0</v>
      </c>
      <c r="R98" s="236" t="s">
        <v>201</v>
      </c>
      <c r="S98" s="236" t="s">
        <v>202</v>
      </c>
      <c r="T98" s="237" t="s">
        <v>151</v>
      </c>
      <c r="U98" s="220">
        <v>0</v>
      </c>
      <c r="V98" s="220">
        <f>ROUND(E98*U98,2)</f>
        <v>0</v>
      </c>
      <c r="W98" s="220"/>
      <c r="X98" s="220" t="s">
        <v>118</v>
      </c>
      <c r="Y98" s="220" t="s">
        <v>119</v>
      </c>
      <c r="Z98" s="210"/>
      <c r="AA98" s="210"/>
      <c r="AB98" s="210"/>
      <c r="AC98" s="210"/>
      <c r="AD98" s="210"/>
      <c r="AE98" s="210"/>
      <c r="AF98" s="210"/>
      <c r="AG98" s="210" t="s">
        <v>120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2.5" outlineLevel="2" x14ac:dyDescent="0.2">
      <c r="A99" s="217"/>
      <c r="B99" s="218"/>
      <c r="C99" s="249" t="s">
        <v>203</v>
      </c>
      <c r="D99" s="242"/>
      <c r="E99" s="242"/>
      <c r="F99" s="242"/>
      <c r="G99" s="242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204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39" t="str">
        <f>C99</f>
        <v>vč. urovnání ornice, naložení na skládce, vodorovným přemístěním ornice na místo rozprostření, založení trávníku osetím a dodávky travního semene.</v>
      </c>
      <c r="BB99" s="210"/>
      <c r="BC99" s="210"/>
      <c r="BD99" s="210"/>
      <c r="BE99" s="210"/>
      <c r="BF99" s="210"/>
      <c r="BG99" s="210"/>
      <c r="BH99" s="210"/>
    </row>
    <row r="100" spans="1:60" outlineLevel="2" x14ac:dyDescent="0.2">
      <c r="A100" s="217"/>
      <c r="B100" s="218"/>
      <c r="C100" s="246" t="s">
        <v>205</v>
      </c>
      <c r="D100" s="240"/>
      <c r="E100" s="240"/>
      <c r="F100" s="240"/>
      <c r="G100" s="24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122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">
      <c r="A101" s="217"/>
      <c r="B101" s="218"/>
      <c r="C101" s="247" t="s">
        <v>206</v>
      </c>
      <c r="D101" s="221"/>
      <c r="E101" s="222">
        <v>2656</v>
      </c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129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47" t="s">
        <v>207</v>
      </c>
      <c r="D102" s="221"/>
      <c r="E102" s="222"/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129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17"/>
      <c r="B103" s="218"/>
      <c r="C103" s="248"/>
      <c r="D103" s="241"/>
      <c r="E103" s="241"/>
      <c r="F103" s="241"/>
      <c r="G103" s="241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133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x14ac:dyDescent="0.2">
      <c r="A104" s="224" t="s">
        <v>111</v>
      </c>
      <c r="B104" s="225" t="s">
        <v>65</v>
      </c>
      <c r="C104" s="243" t="s">
        <v>66</v>
      </c>
      <c r="D104" s="226"/>
      <c r="E104" s="227"/>
      <c r="F104" s="228"/>
      <c r="G104" s="228">
        <f>SUMIF(AG105:AG118,"&lt;&gt;NOR",G105:G118)</f>
        <v>0</v>
      </c>
      <c r="H104" s="228"/>
      <c r="I104" s="228">
        <f>SUM(I105:I118)</f>
        <v>0</v>
      </c>
      <c r="J104" s="228"/>
      <c r="K104" s="228">
        <f>SUM(K105:K118)</f>
        <v>0</v>
      </c>
      <c r="L104" s="228"/>
      <c r="M104" s="228">
        <f>SUM(M105:M118)</f>
        <v>0</v>
      </c>
      <c r="N104" s="227"/>
      <c r="O104" s="227">
        <f>SUM(O105:O118)</f>
        <v>0</v>
      </c>
      <c r="P104" s="227"/>
      <c r="Q104" s="227">
        <f>SUM(Q105:Q118)</f>
        <v>0</v>
      </c>
      <c r="R104" s="228"/>
      <c r="S104" s="228"/>
      <c r="T104" s="229"/>
      <c r="U104" s="223"/>
      <c r="V104" s="223">
        <f>SUM(V105:V118)</f>
        <v>0</v>
      </c>
      <c r="W104" s="223"/>
      <c r="X104" s="223"/>
      <c r="Y104" s="223"/>
      <c r="AG104" t="s">
        <v>112</v>
      </c>
    </row>
    <row r="105" spans="1:60" outlineLevel="1" x14ac:dyDescent="0.2">
      <c r="A105" s="231">
        <v>12</v>
      </c>
      <c r="B105" s="232" t="s">
        <v>208</v>
      </c>
      <c r="C105" s="244" t="s">
        <v>209</v>
      </c>
      <c r="D105" s="233" t="s">
        <v>136</v>
      </c>
      <c r="E105" s="234">
        <v>1271.5999999999999</v>
      </c>
      <c r="F105" s="235"/>
      <c r="G105" s="236">
        <f>ROUND(E105*F105,2)</f>
        <v>0</v>
      </c>
      <c r="H105" s="235"/>
      <c r="I105" s="236">
        <f>ROUND(E105*H105,2)</f>
        <v>0</v>
      </c>
      <c r="J105" s="235"/>
      <c r="K105" s="236">
        <f>ROUND(E105*J105,2)</f>
        <v>0</v>
      </c>
      <c r="L105" s="236">
        <v>21</v>
      </c>
      <c r="M105" s="236">
        <f>G105*(1+L105/100)</f>
        <v>0</v>
      </c>
      <c r="N105" s="234">
        <v>0</v>
      </c>
      <c r="O105" s="234">
        <f>ROUND(E105*N105,2)</f>
        <v>0</v>
      </c>
      <c r="P105" s="234">
        <v>0</v>
      </c>
      <c r="Q105" s="234">
        <f>ROUND(E105*P105,2)</f>
        <v>0</v>
      </c>
      <c r="R105" s="236"/>
      <c r="S105" s="236" t="s">
        <v>116</v>
      </c>
      <c r="T105" s="237" t="s">
        <v>117</v>
      </c>
      <c r="U105" s="220">
        <v>0</v>
      </c>
      <c r="V105" s="220">
        <f>ROUND(E105*U105,2)</f>
        <v>0</v>
      </c>
      <c r="W105" s="220"/>
      <c r="X105" s="220" t="s">
        <v>118</v>
      </c>
      <c r="Y105" s="220" t="s">
        <v>119</v>
      </c>
      <c r="Z105" s="210"/>
      <c r="AA105" s="210"/>
      <c r="AB105" s="210"/>
      <c r="AC105" s="210"/>
      <c r="AD105" s="210"/>
      <c r="AE105" s="210"/>
      <c r="AF105" s="210"/>
      <c r="AG105" s="210" t="s">
        <v>120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">
      <c r="A106" s="217"/>
      <c r="B106" s="218"/>
      <c r="C106" s="245" t="s">
        <v>137</v>
      </c>
      <c r="D106" s="238"/>
      <c r="E106" s="238"/>
      <c r="F106" s="238"/>
      <c r="G106" s="238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122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46" t="s">
        <v>210</v>
      </c>
      <c r="D107" s="240"/>
      <c r="E107" s="240"/>
      <c r="F107" s="240"/>
      <c r="G107" s="24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122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46" t="s">
        <v>211</v>
      </c>
      <c r="D108" s="240"/>
      <c r="E108" s="240"/>
      <c r="F108" s="240"/>
      <c r="G108" s="24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122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46" t="s">
        <v>212</v>
      </c>
      <c r="D109" s="240"/>
      <c r="E109" s="240"/>
      <c r="F109" s="240"/>
      <c r="G109" s="24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122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">
      <c r="A110" s="217"/>
      <c r="B110" s="218"/>
      <c r="C110" s="246" t="s">
        <v>213</v>
      </c>
      <c r="D110" s="240"/>
      <c r="E110" s="240"/>
      <c r="F110" s="240"/>
      <c r="G110" s="24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122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46" t="s">
        <v>214</v>
      </c>
      <c r="D111" s="240"/>
      <c r="E111" s="240"/>
      <c r="F111" s="240"/>
      <c r="G111" s="24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122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46" t="s">
        <v>215</v>
      </c>
      <c r="D112" s="240"/>
      <c r="E112" s="240"/>
      <c r="F112" s="240"/>
      <c r="G112" s="24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122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46" t="s">
        <v>216</v>
      </c>
      <c r="D113" s="240"/>
      <c r="E113" s="240"/>
      <c r="F113" s="240"/>
      <c r="G113" s="24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122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46" t="s">
        <v>152</v>
      </c>
      <c r="D114" s="240"/>
      <c r="E114" s="240"/>
      <c r="F114" s="240"/>
      <c r="G114" s="24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122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46" t="s">
        <v>140</v>
      </c>
      <c r="D115" s="240"/>
      <c r="E115" s="240"/>
      <c r="F115" s="240"/>
      <c r="G115" s="24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122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17"/>
      <c r="B116" s="218"/>
      <c r="C116" s="247" t="s">
        <v>217</v>
      </c>
      <c r="D116" s="221"/>
      <c r="E116" s="222">
        <v>1095.5999999999999</v>
      </c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129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47" t="s">
        <v>218</v>
      </c>
      <c r="D117" s="221"/>
      <c r="E117" s="222">
        <v>176</v>
      </c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129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17"/>
      <c r="B118" s="218"/>
      <c r="C118" s="248"/>
      <c r="D118" s="241"/>
      <c r="E118" s="241"/>
      <c r="F118" s="241"/>
      <c r="G118" s="241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133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">
      <c r="A119" s="224" t="s">
        <v>111</v>
      </c>
      <c r="B119" s="225" t="s">
        <v>67</v>
      </c>
      <c r="C119" s="243" t="s">
        <v>68</v>
      </c>
      <c r="D119" s="226"/>
      <c r="E119" s="227"/>
      <c r="F119" s="228"/>
      <c r="G119" s="228">
        <f>SUMIF(AG120:AG142,"&lt;&gt;NOR",G120:G142)</f>
        <v>0</v>
      </c>
      <c r="H119" s="228"/>
      <c r="I119" s="228">
        <f>SUM(I120:I142)</f>
        <v>0</v>
      </c>
      <c r="J119" s="228"/>
      <c r="K119" s="228">
        <f>SUM(K120:K142)</f>
        <v>0</v>
      </c>
      <c r="L119" s="228"/>
      <c r="M119" s="228">
        <f>SUM(M120:M142)</f>
        <v>0</v>
      </c>
      <c r="N119" s="227"/>
      <c r="O119" s="227">
        <f>SUM(O120:O142)</f>
        <v>819.47</v>
      </c>
      <c r="P119" s="227"/>
      <c r="Q119" s="227">
        <f>SUM(Q120:Q142)</f>
        <v>0</v>
      </c>
      <c r="R119" s="228"/>
      <c r="S119" s="228"/>
      <c r="T119" s="229"/>
      <c r="U119" s="223"/>
      <c r="V119" s="223">
        <f>SUM(V120:V142)</f>
        <v>230.4</v>
      </c>
      <c r="W119" s="223"/>
      <c r="X119" s="223"/>
      <c r="Y119" s="223"/>
      <c r="AG119" t="s">
        <v>112</v>
      </c>
    </row>
    <row r="120" spans="1:60" outlineLevel="1" x14ac:dyDescent="0.2">
      <c r="A120" s="231">
        <v>13</v>
      </c>
      <c r="B120" s="232" t="s">
        <v>219</v>
      </c>
      <c r="C120" s="244" t="s">
        <v>220</v>
      </c>
      <c r="D120" s="233" t="s">
        <v>221</v>
      </c>
      <c r="E120" s="234">
        <v>160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4">
        <v>2.4327899999999998</v>
      </c>
      <c r="O120" s="234">
        <f>ROUND(E120*N120,2)</f>
        <v>389.25</v>
      </c>
      <c r="P120" s="234">
        <v>0</v>
      </c>
      <c r="Q120" s="234">
        <f>ROUND(E120*P120,2)</f>
        <v>0</v>
      </c>
      <c r="R120" s="236" t="s">
        <v>222</v>
      </c>
      <c r="S120" s="236" t="s">
        <v>202</v>
      </c>
      <c r="T120" s="237" t="s">
        <v>151</v>
      </c>
      <c r="U120" s="220">
        <v>1.44</v>
      </c>
      <c r="V120" s="220">
        <f>ROUND(E120*U120,2)</f>
        <v>230.4</v>
      </c>
      <c r="W120" s="220"/>
      <c r="X120" s="220" t="s">
        <v>223</v>
      </c>
      <c r="Y120" s="220" t="s">
        <v>119</v>
      </c>
      <c r="Z120" s="210"/>
      <c r="AA120" s="210"/>
      <c r="AB120" s="210"/>
      <c r="AC120" s="210"/>
      <c r="AD120" s="210"/>
      <c r="AE120" s="210"/>
      <c r="AF120" s="210"/>
      <c r="AG120" s="210" t="s">
        <v>224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2" x14ac:dyDescent="0.2">
      <c r="A121" s="217"/>
      <c r="B121" s="218"/>
      <c r="C121" s="249" t="s">
        <v>225</v>
      </c>
      <c r="D121" s="242"/>
      <c r="E121" s="242"/>
      <c r="F121" s="242"/>
      <c r="G121" s="242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204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17"/>
      <c r="B122" s="218"/>
      <c r="C122" s="247" t="s">
        <v>226</v>
      </c>
      <c r="D122" s="221"/>
      <c r="E122" s="222">
        <v>160</v>
      </c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129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2" x14ac:dyDescent="0.2">
      <c r="A123" s="217"/>
      <c r="B123" s="218"/>
      <c r="C123" s="248"/>
      <c r="D123" s="241"/>
      <c r="E123" s="241"/>
      <c r="F123" s="241"/>
      <c r="G123" s="241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133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31">
        <v>14</v>
      </c>
      <c r="B124" s="232" t="s">
        <v>227</v>
      </c>
      <c r="C124" s="244" t="s">
        <v>228</v>
      </c>
      <c r="D124" s="233" t="s">
        <v>150</v>
      </c>
      <c r="E124" s="234">
        <v>48</v>
      </c>
      <c r="F124" s="235"/>
      <c r="G124" s="236">
        <f>ROUND(E124*F124,2)</f>
        <v>0</v>
      </c>
      <c r="H124" s="235"/>
      <c r="I124" s="236">
        <f>ROUND(E124*H124,2)</f>
        <v>0</v>
      </c>
      <c r="J124" s="235"/>
      <c r="K124" s="236">
        <f>ROUND(E124*J124,2)</f>
        <v>0</v>
      </c>
      <c r="L124" s="236">
        <v>21</v>
      </c>
      <c r="M124" s="236">
        <f>G124*(1+L124/100)</f>
        <v>0</v>
      </c>
      <c r="N124" s="234">
        <v>1.8907700000000001</v>
      </c>
      <c r="O124" s="234">
        <f>ROUND(E124*N124,2)</f>
        <v>90.76</v>
      </c>
      <c r="P124" s="234">
        <v>0</v>
      </c>
      <c r="Q124" s="234">
        <f>ROUND(E124*P124,2)</f>
        <v>0</v>
      </c>
      <c r="R124" s="236"/>
      <c r="S124" s="236" t="s">
        <v>116</v>
      </c>
      <c r="T124" s="237" t="s">
        <v>151</v>
      </c>
      <c r="U124" s="220">
        <v>0</v>
      </c>
      <c r="V124" s="220">
        <f>ROUND(E124*U124,2)</f>
        <v>0</v>
      </c>
      <c r="W124" s="220"/>
      <c r="X124" s="220" t="s">
        <v>118</v>
      </c>
      <c r="Y124" s="220" t="s">
        <v>119</v>
      </c>
      <c r="Z124" s="210"/>
      <c r="AA124" s="210"/>
      <c r="AB124" s="210"/>
      <c r="AC124" s="210"/>
      <c r="AD124" s="210"/>
      <c r="AE124" s="210"/>
      <c r="AF124" s="210"/>
      <c r="AG124" s="210" t="s">
        <v>120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">
      <c r="A125" s="217"/>
      <c r="B125" s="218"/>
      <c r="C125" s="245" t="s">
        <v>137</v>
      </c>
      <c r="D125" s="238"/>
      <c r="E125" s="238"/>
      <c r="F125" s="238"/>
      <c r="G125" s="238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122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17"/>
      <c r="B126" s="218"/>
      <c r="C126" s="246" t="s">
        <v>229</v>
      </c>
      <c r="D126" s="240"/>
      <c r="E126" s="240"/>
      <c r="F126" s="240"/>
      <c r="G126" s="240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122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17"/>
      <c r="B127" s="218"/>
      <c r="C127" s="246" t="s">
        <v>230</v>
      </c>
      <c r="D127" s="240"/>
      <c r="E127" s="240"/>
      <c r="F127" s="240"/>
      <c r="G127" s="24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122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46" t="s">
        <v>231</v>
      </c>
      <c r="D128" s="240"/>
      <c r="E128" s="240"/>
      <c r="F128" s="240"/>
      <c r="G128" s="24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122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">
      <c r="A129" s="217"/>
      <c r="B129" s="218"/>
      <c r="C129" s="246" t="s">
        <v>152</v>
      </c>
      <c r="D129" s="240"/>
      <c r="E129" s="240"/>
      <c r="F129" s="240"/>
      <c r="G129" s="24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122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3" x14ac:dyDescent="0.2">
      <c r="A130" s="217"/>
      <c r="B130" s="218"/>
      <c r="C130" s="246" t="s">
        <v>140</v>
      </c>
      <c r="D130" s="240"/>
      <c r="E130" s="240"/>
      <c r="F130" s="240"/>
      <c r="G130" s="24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122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47" t="s">
        <v>232</v>
      </c>
      <c r="D131" s="221"/>
      <c r="E131" s="222">
        <v>48</v>
      </c>
      <c r="F131" s="220"/>
      <c r="G131" s="22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129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3" x14ac:dyDescent="0.2">
      <c r="A132" s="217"/>
      <c r="B132" s="218"/>
      <c r="C132" s="247" t="s">
        <v>233</v>
      </c>
      <c r="D132" s="221"/>
      <c r="E132" s="222"/>
      <c r="F132" s="220"/>
      <c r="G132" s="22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10"/>
      <c r="AA132" s="210"/>
      <c r="AB132" s="210"/>
      <c r="AC132" s="210"/>
      <c r="AD132" s="210"/>
      <c r="AE132" s="210"/>
      <c r="AF132" s="210"/>
      <c r="AG132" s="210" t="s">
        <v>129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17"/>
      <c r="B133" s="218"/>
      <c r="C133" s="248"/>
      <c r="D133" s="241"/>
      <c r="E133" s="241"/>
      <c r="F133" s="241"/>
      <c r="G133" s="241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133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31">
        <v>15</v>
      </c>
      <c r="B134" s="232" t="s">
        <v>234</v>
      </c>
      <c r="C134" s="244" t="s">
        <v>235</v>
      </c>
      <c r="D134" s="233" t="s">
        <v>150</v>
      </c>
      <c r="E134" s="234">
        <v>160</v>
      </c>
      <c r="F134" s="235"/>
      <c r="G134" s="236">
        <f>ROUND(E134*F134,2)</f>
        <v>0</v>
      </c>
      <c r="H134" s="235"/>
      <c r="I134" s="236">
        <f>ROUND(E134*H134,2)</f>
        <v>0</v>
      </c>
      <c r="J134" s="235"/>
      <c r="K134" s="236">
        <f>ROUND(E134*J134,2)</f>
        <v>0</v>
      </c>
      <c r="L134" s="236">
        <v>21</v>
      </c>
      <c r="M134" s="236">
        <f>G134*(1+L134/100)</f>
        <v>0</v>
      </c>
      <c r="N134" s="234">
        <v>2.1215999999999999</v>
      </c>
      <c r="O134" s="234">
        <f>ROUND(E134*N134,2)</f>
        <v>339.46</v>
      </c>
      <c r="P134" s="234">
        <v>0</v>
      </c>
      <c r="Q134" s="234">
        <f>ROUND(E134*P134,2)</f>
        <v>0</v>
      </c>
      <c r="R134" s="236"/>
      <c r="S134" s="236" t="s">
        <v>116</v>
      </c>
      <c r="T134" s="237" t="s">
        <v>151</v>
      </c>
      <c r="U134" s="220">
        <v>0</v>
      </c>
      <c r="V134" s="220">
        <f>ROUND(E134*U134,2)</f>
        <v>0</v>
      </c>
      <c r="W134" s="220"/>
      <c r="X134" s="220" t="s">
        <v>118</v>
      </c>
      <c r="Y134" s="220" t="s">
        <v>119</v>
      </c>
      <c r="Z134" s="210"/>
      <c r="AA134" s="210"/>
      <c r="AB134" s="210"/>
      <c r="AC134" s="210"/>
      <c r="AD134" s="210"/>
      <c r="AE134" s="210"/>
      <c r="AF134" s="210"/>
      <c r="AG134" s="210" t="s">
        <v>120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2" x14ac:dyDescent="0.2">
      <c r="A135" s="217"/>
      <c r="B135" s="218"/>
      <c r="C135" s="245" t="s">
        <v>137</v>
      </c>
      <c r="D135" s="238"/>
      <c r="E135" s="238"/>
      <c r="F135" s="238"/>
      <c r="G135" s="238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122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46" t="s">
        <v>236</v>
      </c>
      <c r="D136" s="240"/>
      <c r="E136" s="240"/>
      <c r="F136" s="240"/>
      <c r="G136" s="24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122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46" t="s">
        <v>237</v>
      </c>
      <c r="D137" s="240"/>
      <c r="E137" s="240"/>
      <c r="F137" s="240"/>
      <c r="G137" s="24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122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46" t="s">
        <v>231</v>
      </c>
      <c r="D138" s="240"/>
      <c r="E138" s="240"/>
      <c r="F138" s="240"/>
      <c r="G138" s="24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122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">
      <c r="A139" s="217"/>
      <c r="B139" s="218"/>
      <c r="C139" s="246" t="s">
        <v>152</v>
      </c>
      <c r="D139" s="240"/>
      <c r="E139" s="240"/>
      <c r="F139" s="240"/>
      <c r="G139" s="24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122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46" t="s">
        <v>140</v>
      </c>
      <c r="D140" s="240"/>
      <c r="E140" s="240"/>
      <c r="F140" s="240"/>
      <c r="G140" s="24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122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2" x14ac:dyDescent="0.2">
      <c r="A141" s="217"/>
      <c r="B141" s="218"/>
      <c r="C141" s="247" t="s">
        <v>238</v>
      </c>
      <c r="D141" s="221"/>
      <c r="E141" s="222">
        <v>160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129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17"/>
      <c r="B142" s="218"/>
      <c r="C142" s="248"/>
      <c r="D142" s="241"/>
      <c r="E142" s="241"/>
      <c r="F142" s="241"/>
      <c r="G142" s="241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133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x14ac:dyDescent="0.2">
      <c r="A143" s="224" t="s">
        <v>111</v>
      </c>
      <c r="B143" s="225" t="s">
        <v>69</v>
      </c>
      <c r="C143" s="243" t="s">
        <v>70</v>
      </c>
      <c r="D143" s="226"/>
      <c r="E143" s="227"/>
      <c r="F143" s="228"/>
      <c r="G143" s="228">
        <f>SUMIF(AG144:AG232,"&lt;&gt;NOR",G144:G232)</f>
        <v>0</v>
      </c>
      <c r="H143" s="228"/>
      <c r="I143" s="228">
        <f>SUM(I144:I232)</f>
        <v>0</v>
      </c>
      <c r="J143" s="228"/>
      <c r="K143" s="228">
        <f>SUM(K144:K232)</f>
        <v>0</v>
      </c>
      <c r="L143" s="228"/>
      <c r="M143" s="228">
        <f>SUM(M144:M232)</f>
        <v>0</v>
      </c>
      <c r="N143" s="227"/>
      <c r="O143" s="227">
        <f>SUM(O144:O232)</f>
        <v>702.7</v>
      </c>
      <c r="P143" s="227"/>
      <c r="Q143" s="227">
        <f>SUM(Q144:Q232)</f>
        <v>0</v>
      </c>
      <c r="R143" s="228"/>
      <c r="S143" s="228"/>
      <c r="T143" s="229"/>
      <c r="U143" s="223"/>
      <c r="V143" s="223">
        <f>SUM(V144:V232)</f>
        <v>0</v>
      </c>
      <c r="W143" s="223"/>
      <c r="X143" s="223"/>
      <c r="Y143" s="223"/>
      <c r="AG143" t="s">
        <v>112</v>
      </c>
    </row>
    <row r="144" spans="1:60" outlineLevel="1" x14ac:dyDescent="0.2">
      <c r="A144" s="231">
        <v>16</v>
      </c>
      <c r="B144" s="232" t="s">
        <v>239</v>
      </c>
      <c r="C144" s="244" t="s">
        <v>240</v>
      </c>
      <c r="D144" s="233" t="s">
        <v>136</v>
      </c>
      <c r="E144" s="234">
        <v>40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4">
        <v>0.38041999999999998</v>
      </c>
      <c r="O144" s="234">
        <f>ROUND(E144*N144,2)</f>
        <v>15.22</v>
      </c>
      <c r="P144" s="234">
        <v>0</v>
      </c>
      <c r="Q144" s="234">
        <f>ROUND(E144*P144,2)</f>
        <v>0</v>
      </c>
      <c r="R144" s="236"/>
      <c r="S144" s="236" t="s">
        <v>116</v>
      </c>
      <c r="T144" s="237" t="s">
        <v>151</v>
      </c>
      <c r="U144" s="220">
        <v>0</v>
      </c>
      <c r="V144" s="220">
        <f>ROUND(E144*U144,2)</f>
        <v>0</v>
      </c>
      <c r="W144" s="220"/>
      <c r="X144" s="220" t="s">
        <v>118</v>
      </c>
      <c r="Y144" s="220" t="s">
        <v>119</v>
      </c>
      <c r="Z144" s="210"/>
      <c r="AA144" s="210"/>
      <c r="AB144" s="210"/>
      <c r="AC144" s="210"/>
      <c r="AD144" s="210"/>
      <c r="AE144" s="210"/>
      <c r="AF144" s="210"/>
      <c r="AG144" s="210" t="s">
        <v>120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">
      <c r="A145" s="217"/>
      <c r="B145" s="218"/>
      <c r="C145" s="245" t="s">
        <v>241</v>
      </c>
      <c r="D145" s="238"/>
      <c r="E145" s="238"/>
      <c r="F145" s="238"/>
      <c r="G145" s="238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122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46" t="s">
        <v>242</v>
      </c>
      <c r="D146" s="240"/>
      <c r="E146" s="240"/>
      <c r="F146" s="240"/>
      <c r="G146" s="24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122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46" t="s">
        <v>243</v>
      </c>
      <c r="D147" s="240"/>
      <c r="E147" s="240"/>
      <c r="F147" s="240"/>
      <c r="G147" s="24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122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17"/>
      <c r="B148" s="218"/>
      <c r="C148" s="246" t="s">
        <v>244</v>
      </c>
      <c r="D148" s="240"/>
      <c r="E148" s="240"/>
      <c r="F148" s="240"/>
      <c r="G148" s="24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122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">
      <c r="A149" s="217"/>
      <c r="B149" s="218"/>
      <c r="C149" s="246" t="s">
        <v>245</v>
      </c>
      <c r="D149" s="240"/>
      <c r="E149" s="240"/>
      <c r="F149" s="240"/>
      <c r="G149" s="24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122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">
      <c r="A150" s="217"/>
      <c r="B150" s="218"/>
      <c r="C150" s="246" t="s">
        <v>246</v>
      </c>
      <c r="D150" s="240"/>
      <c r="E150" s="240"/>
      <c r="F150" s="240"/>
      <c r="G150" s="24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122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">
      <c r="A151" s="217"/>
      <c r="B151" s="218"/>
      <c r="C151" s="246" t="s">
        <v>247</v>
      </c>
      <c r="D151" s="240"/>
      <c r="E151" s="240"/>
      <c r="F151" s="240"/>
      <c r="G151" s="24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122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">
      <c r="A152" s="217"/>
      <c r="B152" s="218"/>
      <c r="C152" s="246" t="s">
        <v>248</v>
      </c>
      <c r="D152" s="240"/>
      <c r="E152" s="240"/>
      <c r="F152" s="240"/>
      <c r="G152" s="24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122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">
      <c r="A153" s="217"/>
      <c r="B153" s="218"/>
      <c r="C153" s="247" t="s">
        <v>249</v>
      </c>
      <c r="D153" s="221"/>
      <c r="E153" s="222">
        <v>40</v>
      </c>
      <c r="F153" s="220"/>
      <c r="G153" s="22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129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2" x14ac:dyDescent="0.2">
      <c r="A154" s="217"/>
      <c r="B154" s="218"/>
      <c r="C154" s="248"/>
      <c r="D154" s="241"/>
      <c r="E154" s="241"/>
      <c r="F154" s="241"/>
      <c r="G154" s="241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133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31">
        <v>17</v>
      </c>
      <c r="B155" s="232" t="s">
        <v>250</v>
      </c>
      <c r="C155" s="244" t="s">
        <v>251</v>
      </c>
      <c r="D155" s="233" t="s">
        <v>136</v>
      </c>
      <c r="E155" s="234">
        <v>664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4">
        <v>0</v>
      </c>
      <c r="O155" s="234">
        <f>ROUND(E155*N155,2)</f>
        <v>0</v>
      </c>
      <c r="P155" s="234">
        <v>0</v>
      </c>
      <c r="Q155" s="234">
        <f>ROUND(E155*P155,2)</f>
        <v>0</v>
      </c>
      <c r="R155" s="236"/>
      <c r="S155" s="236" t="s">
        <v>116</v>
      </c>
      <c r="T155" s="237" t="s">
        <v>117</v>
      </c>
      <c r="U155" s="220">
        <v>0</v>
      </c>
      <c r="V155" s="220">
        <f>ROUND(E155*U155,2)</f>
        <v>0</v>
      </c>
      <c r="W155" s="220"/>
      <c r="X155" s="220" t="s">
        <v>118</v>
      </c>
      <c r="Y155" s="220" t="s">
        <v>119</v>
      </c>
      <c r="Z155" s="210"/>
      <c r="AA155" s="210"/>
      <c r="AB155" s="210"/>
      <c r="AC155" s="210"/>
      <c r="AD155" s="210"/>
      <c r="AE155" s="210"/>
      <c r="AF155" s="210"/>
      <c r="AG155" s="210" t="s">
        <v>120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2" x14ac:dyDescent="0.2">
      <c r="A156" s="217"/>
      <c r="B156" s="218"/>
      <c r="C156" s="245" t="s">
        <v>137</v>
      </c>
      <c r="D156" s="238"/>
      <c r="E156" s="238"/>
      <c r="F156" s="238"/>
      <c r="G156" s="238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122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3" x14ac:dyDescent="0.2">
      <c r="A157" s="217"/>
      <c r="B157" s="218"/>
      <c r="C157" s="246" t="s">
        <v>252</v>
      </c>
      <c r="D157" s="240"/>
      <c r="E157" s="240"/>
      <c r="F157" s="240"/>
      <c r="G157" s="24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122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3" x14ac:dyDescent="0.2">
      <c r="A158" s="217"/>
      <c r="B158" s="218"/>
      <c r="C158" s="246" t="s">
        <v>242</v>
      </c>
      <c r="D158" s="240"/>
      <c r="E158" s="240"/>
      <c r="F158" s="240"/>
      <c r="G158" s="24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122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17"/>
      <c r="B159" s="218"/>
      <c r="C159" s="246" t="s">
        <v>253</v>
      </c>
      <c r="D159" s="240"/>
      <c r="E159" s="240"/>
      <c r="F159" s="240"/>
      <c r="G159" s="240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122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3" x14ac:dyDescent="0.2">
      <c r="A160" s="217"/>
      <c r="B160" s="218"/>
      <c r="C160" s="246" t="s">
        <v>254</v>
      </c>
      <c r="D160" s="240"/>
      <c r="E160" s="240"/>
      <c r="F160" s="240"/>
      <c r="G160" s="24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122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3" x14ac:dyDescent="0.2">
      <c r="A161" s="217"/>
      <c r="B161" s="218"/>
      <c r="C161" s="246" t="s">
        <v>152</v>
      </c>
      <c r="D161" s="240"/>
      <c r="E161" s="240"/>
      <c r="F161" s="240"/>
      <c r="G161" s="24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122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17"/>
      <c r="B162" s="218"/>
      <c r="C162" s="246" t="s">
        <v>255</v>
      </c>
      <c r="D162" s="240"/>
      <c r="E162" s="240"/>
      <c r="F162" s="240"/>
      <c r="G162" s="24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122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">
      <c r="A163" s="217"/>
      <c r="B163" s="218"/>
      <c r="C163" s="247" t="s">
        <v>256</v>
      </c>
      <c r="D163" s="221"/>
      <c r="E163" s="222">
        <v>664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129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2" x14ac:dyDescent="0.2">
      <c r="A164" s="217"/>
      <c r="B164" s="218"/>
      <c r="C164" s="248"/>
      <c r="D164" s="241"/>
      <c r="E164" s="241"/>
      <c r="F164" s="241"/>
      <c r="G164" s="241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133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31">
        <v>18</v>
      </c>
      <c r="B165" s="232" t="s">
        <v>257</v>
      </c>
      <c r="C165" s="244" t="s">
        <v>258</v>
      </c>
      <c r="D165" s="233" t="s">
        <v>136</v>
      </c>
      <c r="E165" s="234">
        <v>7319.24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4">
        <v>0</v>
      </c>
      <c r="O165" s="234">
        <f>ROUND(E165*N165,2)</f>
        <v>0</v>
      </c>
      <c r="P165" s="234">
        <v>0</v>
      </c>
      <c r="Q165" s="234">
        <f>ROUND(E165*P165,2)</f>
        <v>0</v>
      </c>
      <c r="R165" s="236"/>
      <c r="S165" s="236" t="s">
        <v>116</v>
      </c>
      <c r="T165" s="237" t="s">
        <v>117</v>
      </c>
      <c r="U165" s="220">
        <v>0</v>
      </c>
      <c r="V165" s="220">
        <f>ROUND(E165*U165,2)</f>
        <v>0</v>
      </c>
      <c r="W165" s="220"/>
      <c r="X165" s="220" t="s">
        <v>118</v>
      </c>
      <c r="Y165" s="220" t="s">
        <v>119</v>
      </c>
      <c r="Z165" s="210"/>
      <c r="AA165" s="210"/>
      <c r="AB165" s="210"/>
      <c r="AC165" s="210"/>
      <c r="AD165" s="210"/>
      <c r="AE165" s="210"/>
      <c r="AF165" s="210"/>
      <c r="AG165" s="210" t="s">
        <v>120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">
      <c r="A166" s="217"/>
      <c r="B166" s="218"/>
      <c r="C166" s="245" t="s">
        <v>137</v>
      </c>
      <c r="D166" s="238"/>
      <c r="E166" s="238"/>
      <c r="F166" s="238"/>
      <c r="G166" s="238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122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17"/>
      <c r="B167" s="218"/>
      <c r="C167" s="246" t="s">
        <v>259</v>
      </c>
      <c r="D167" s="240"/>
      <c r="E167" s="240"/>
      <c r="F167" s="240"/>
      <c r="G167" s="24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122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">
      <c r="A168" s="217"/>
      <c r="B168" s="218"/>
      <c r="C168" s="246" t="s">
        <v>260</v>
      </c>
      <c r="D168" s="240"/>
      <c r="E168" s="240"/>
      <c r="F168" s="240"/>
      <c r="G168" s="24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122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">
      <c r="A169" s="217"/>
      <c r="B169" s="218"/>
      <c r="C169" s="246" t="s">
        <v>261</v>
      </c>
      <c r="D169" s="240"/>
      <c r="E169" s="240"/>
      <c r="F169" s="240"/>
      <c r="G169" s="240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122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3" x14ac:dyDescent="0.2">
      <c r="A170" s="217"/>
      <c r="B170" s="218"/>
      <c r="C170" s="246" t="s">
        <v>245</v>
      </c>
      <c r="D170" s="240"/>
      <c r="E170" s="240"/>
      <c r="F170" s="240"/>
      <c r="G170" s="24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122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47" t="s">
        <v>141</v>
      </c>
      <c r="D171" s="221"/>
      <c r="E171" s="222">
        <v>7319.24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129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2" x14ac:dyDescent="0.2">
      <c r="A172" s="217"/>
      <c r="B172" s="218"/>
      <c r="C172" s="248"/>
      <c r="D172" s="241"/>
      <c r="E172" s="241"/>
      <c r="F172" s="241"/>
      <c r="G172" s="241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133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31">
        <v>19</v>
      </c>
      <c r="B173" s="232" t="s">
        <v>262</v>
      </c>
      <c r="C173" s="244" t="s">
        <v>263</v>
      </c>
      <c r="D173" s="233" t="s">
        <v>136</v>
      </c>
      <c r="E173" s="234">
        <v>7319.24</v>
      </c>
      <c r="F173" s="235"/>
      <c r="G173" s="236">
        <f>ROUND(E173*F173,2)</f>
        <v>0</v>
      </c>
      <c r="H173" s="235"/>
      <c r="I173" s="236">
        <f>ROUND(E173*H173,2)</f>
        <v>0</v>
      </c>
      <c r="J173" s="235"/>
      <c r="K173" s="236">
        <f>ROUND(E173*J173,2)</f>
        <v>0</v>
      </c>
      <c r="L173" s="236">
        <v>21</v>
      </c>
      <c r="M173" s="236">
        <f>G173*(1+L173/100)</f>
        <v>0</v>
      </c>
      <c r="N173" s="234">
        <v>0</v>
      </c>
      <c r="O173" s="234">
        <f>ROUND(E173*N173,2)</f>
        <v>0</v>
      </c>
      <c r="P173" s="234">
        <v>0</v>
      </c>
      <c r="Q173" s="234">
        <f>ROUND(E173*P173,2)</f>
        <v>0</v>
      </c>
      <c r="R173" s="236"/>
      <c r="S173" s="236" t="s">
        <v>116</v>
      </c>
      <c r="T173" s="237" t="s">
        <v>117</v>
      </c>
      <c r="U173" s="220">
        <v>0</v>
      </c>
      <c r="V173" s="220">
        <f>ROUND(E173*U173,2)</f>
        <v>0</v>
      </c>
      <c r="W173" s="220"/>
      <c r="X173" s="220" t="s">
        <v>118</v>
      </c>
      <c r="Y173" s="220" t="s">
        <v>119</v>
      </c>
      <c r="Z173" s="210"/>
      <c r="AA173" s="210"/>
      <c r="AB173" s="210"/>
      <c r="AC173" s="210"/>
      <c r="AD173" s="210"/>
      <c r="AE173" s="210"/>
      <c r="AF173" s="210"/>
      <c r="AG173" s="210" t="s">
        <v>120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17"/>
      <c r="B174" s="218"/>
      <c r="C174" s="245" t="s">
        <v>137</v>
      </c>
      <c r="D174" s="238"/>
      <c r="E174" s="238"/>
      <c r="F174" s="238"/>
      <c r="G174" s="238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122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">
      <c r="A175" s="217"/>
      <c r="B175" s="218"/>
      <c r="C175" s="246" t="s">
        <v>264</v>
      </c>
      <c r="D175" s="240"/>
      <c r="E175" s="240"/>
      <c r="F175" s="240"/>
      <c r="G175" s="24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122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39" t="str">
        <f>C175</f>
        <v>- dodání geomříže v požadované kvalitě a v množství včetně přesahů (přesahy započteny v jednotkové ceně)</v>
      </c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17"/>
      <c r="B176" s="218"/>
      <c r="C176" s="246" t="s">
        <v>242</v>
      </c>
      <c r="D176" s="240"/>
      <c r="E176" s="240"/>
      <c r="F176" s="240"/>
      <c r="G176" s="24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122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17"/>
      <c r="B177" s="218"/>
      <c r="C177" s="246" t="s">
        <v>265</v>
      </c>
      <c r="D177" s="240"/>
      <c r="E177" s="240"/>
      <c r="F177" s="240"/>
      <c r="G177" s="24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122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3" x14ac:dyDescent="0.2">
      <c r="A178" s="217"/>
      <c r="B178" s="218"/>
      <c r="C178" s="246" t="s">
        <v>152</v>
      </c>
      <c r="D178" s="240"/>
      <c r="E178" s="240"/>
      <c r="F178" s="240"/>
      <c r="G178" s="24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122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17"/>
      <c r="B179" s="218"/>
      <c r="C179" s="246" t="s">
        <v>140</v>
      </c>
      <c r="D179" s="240"/>
      <c r="E179" s="240"/>
      <c r="F179" s="240"/>
      <c r="G179" s="24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122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47" t="s">
        <v>266</v>
      </c>
      <c r="D180" s="221"/>
      <c r="E180" s="222">
        <v>7319.24</v>
      </c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129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48"/>
      <c r="D181" s="241"/>
      <c r="E181" s="241"/>
      <c r="F181" s="241"/>
      <c r="G181" s="241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133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31">
        <v>20</v>
      </c>
      <c r="B182" s="232" t="s">
        <v>267</v>
      </c>
      <c r="C182" s="244" t="s">
        <v>268</v>
      </c>
      <c r="D182" s="233" t="s">
        <v>136</v>
      </c>
      <c r="E182" s="234">
        <v>12442.708000000001</v>
      </c>
      <c r="F182" s="235"/>
      <c r="G182" s="236">
        <f>ROUND(E182*F182,2)</f>
        <v>0</v>
      </c>
      <c r="H182" s="235"/>
      <c r="I182" s="236">
        <f>ROUND(E182*H182,2)</f>
        <v>0</v>
      </c>
      <c r="J182" s="235"/>
      <c r="K182" s="236">
        <f>ROUND(E182*J182,2)</f>
        <v>0</v>
      </c>
      <c r="L182" s="236">
        <v>21</v>
      </c>
      <c r="M182" s="236">
        <f>G182*(1+L182/100)</f>
        <v>0</v>
      </c>
      <c r="N182" s="234">
        <v>0</v>
      </c>
      <c r="O182" s="234">
        <f>ROUND(E182*N182,2)</f>
        <v>0</v>
      </c>
      <c r="P182" s="234">
        <v>0</v>
      </c>
      <c r="Q182" s="234">
        <f>ROUND(E182*P182,2)</f>
        <v>0</v>
      </c>
      <c r="R182" s="236"/>
      <c r="S182" s="236" t="s">
        <v>116</v>
      </c>
      <c r="T182" s="237" t="s">
        <v>117</v>
      </c>
      <c r="U182" s="220">
        <v>0</v>
      </c>
      <c r="V182" s="220">
        <f>ROUND(E182*U182,2)</f>
        <v>0</v>
      </c>
      <c r="W182" s="220"/>
      <c r="X182" s="220" t="s">
        <v>118</v>
      </c>
      <c r="Y182" s="220" t="s">
        <v>119</v>
      </c>
      <c r="Z182" s="210"/>
      <c r="AA182" s="210"/>
      <c r="AB182" s="210"/>
      <c r="AC182" s="210"/>
      <c r="AD182" s="210"/>
      <c r="AE182" s="210"/>
      <c r="AF182" s="210"/>
      <c r="AG182" s="210" t="s">
        <v>120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17"/>
      <c r="B183" s="218"/>
      <c r="C183" s="245" t="s">
        <v>137</v>
      </c>
      <c r="D183" s="238"/>
      <c r="E183" s="238"/>
      <c r="F183" s="238"/>
      <c r="G183" s="238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122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17"/>
      <c r="B184" s="218"/>
      <c r="C184" s="246" t="s">
        <v>241</v>
      </c>
      <c r="D184" s="240"/>
      <c r="E184" s="240"/>
      <c r="F184" s="240"/>
      <c r="G184" s="240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122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3" x14ac:dyDescent="0.2">
      <c r="A185" s="217"/>
      <c r="B185" s="218"/>
      <c r="C185" s="246" t="s">
        <v>242</v>
      </c>
      <c r="D185" s="240"/>
      <c r="E185" s="240"/>
      <c r="F185" s="240"/>
      <c r="G185" s="24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122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17"/>
      <c r="B186" s="218"/>
      <c r="C186" s="246" t="s">
        <v>269</v>
      </c>
      <c r="D186" s="240"/>
      <c r="E186" s="240"/>
      <c r="F186" s="240"/>
      <c r="G186" s="24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122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17"/>
      <c r="B187" s="218"/>
      <c r="C187" s="246" t="s">
        <v>244</v>
      </c>
      <c r="D187" s="240"/>
      <c r="E187" s="240"/>
      <c r="F187" s="240"/>
      <c r="G187" s="24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122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17"/>
      <c r="B188" s="218"/>
      <c r="C188" s="246" t="s">
        <v>270</v>
      </c>
      <c r="D188" s="240"/>
      <c r="E188" s="240"/>
      <c r="F188" s="240"/>
      <c r="G188" s="24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122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39" t="str">
        <f>C188</f>
        <v>- úpravu napojení, ukončení podél obrubníků, dilatačních zařízení, odvodňovacích proužků, odvodňovačů, vpustí, šachet a pod.</v>
      </c>
      <c r="BB188" s="210"/>
      <c r="BC188" s="210"/>
      <c r="BD188" s="210"/>
      <c r="BE188" s="210"/>
      <c r="BF188" s="210"/>
      <c r="BG188" s="210"/>
      <c r="BH188" s="210"/>
    </row>
    <row r="189" spans="1:60" outlineLevel="3" x14ac:dyDescent="0.2">
      <c r="A189" s="217"/>
      <c r="B189" s="218"/>
      <c r="C189" s="246" t="s">
        <v>152</v>
      </c>
      <c r="D189" s="240"/>
      <c r="E189" s="240"/>
      <c r="F189" s="240"/>
      <c r="G189" s="24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122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">
      <c r="A190" s="217"/>
      <c r="B190" s="218"/>
      <c r="C190" s="246" t="s">
        <v>255</v>
      </c>
      <c r="D190" s="240"/>
      <c r="E190" s="240"/>
      <c r="F190" s="240"/>
      <c r="G190" s="24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122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17"/>
      <c r="B191" s="218"/>
      <c r="C191" s="246" t="s">
        <v>271</v>
      </c>
      <c r="D191" s="240"/>
      <c r="E191" s="240"/>
      <c r="F191" s="240"/>
      <c r="G191" s="24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122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39" t="str">
        <f>C191</f>
        <v>- těsnění podél obrubníků, dilatačních zařízení, odvodňovacích proužků, odvodňovačů, vpustí, šachet a pod.</v>
      </c>
      <c r="BB191" s="210"/>
      <c r="BC191" s="210"/>
      <c r="BD191" s="210"/>
      <c r="BE191" s="210"/>
      <c r="BF191" s="210"/>
      <c r="BG191" s="210"/>
      <c r="BH191" s="210"/>
    </row>
    <row r="192" spans="1:60" outlineLevel="2" x14ac:dyDescent="0.2">
      <c r="A192" s="217"/>
      <c r="B192" s="218"/>
      <c r="C192" s="247" t="s">
        <v>272</v>
      </c>
      <c r="D192" s="221"/>
      <c r="E192" s="222">
        <v>12442.708000000001</v>
      </c>
      <c r="F192" s="220"/>
      <c r="G192" s="22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129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17"/>
      <c r="B193" s="218"/>
      <c r="C193" s="248"/>
      <c r="D193" s="241"/>
      <c r="E193" s="241"/>
      <c r="F193" s="241"/>
      <c r="G193" s="241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133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31">
        <v>21</v>
      </c>
      <c r="B194" s="232" t="s">
        <v>273</v>
      </c>
      <c r="C194" s="244" t="s">
        <v>274</v>
      </c>
      <c r="D194" s="233" t="s">
        <v>136</v>
      </c>
      <c r="E194" s="234">
        <v>3659.62</v>
      </c>
      <c r="F194" s="235"/>
      <c r="G194" s="236">
        <f>ROUND(E194*F194,2)</f>
        <v>0</v>
      </c>
      <c r="H194" s="235"/>
      <c r="I194" s="236">
        <f>ROUND(E194*H194,2)</f>
        <v>0</v>
      </c>
      <c r="J194" s="235"/>
      <c r="K194" s="236">
        <f>ROUND(E194*J194,2)</f>
        <v>0</v>
      </c>
      <c r="L194" s="236">
        <v>21</v>
      </c>
      <c r="M194" s="236">
        <f>G194*(1+L194/100)</f>
        <v>0</v>
      </c>
      <c r="N194" s="234">
        <v>0</v>
      </c>
      <c r="O194" s="234">
        <f>ROUND(E194*N194,2)</f>
        <v>0</v>
      </c>
      <c r="P194" s="234">
        <v>0</v>
      </c>
      <c r="Q194" s="234">
        <f>ROUND(E194*P194,2)</f>
        <v>0</v>
      </c>
      <c r="R194" s="236"/>
      <c r="S194" s="236" t="s">
        <v>116</v>
      </c>
      <c r="T194" s="237" t="s">
        <v>117</v>
      </c>
      <c r="U194" s="220">
        <v>0</v>
      </c>
      <c r="V194" s="220">
        <f>ROUND(E194*U194,2)</f>
        <v>0</v>
      </c>
      <c r="W194" s="220"/>
      <c r="X194" s="220" t="s">
        <v>118</v>
      </c>
      <c r="Y194" s="220" t="s">
        <v>119</v>
      </c>
      <c r="Z194" s="210"/>
      <c r="AA194" s="210"/>
      <c r="AB194" s="210"/>
      <c r="AC194" s="210"/>
      <c r="AD194" s="210"/>
      <c r="AE194" s="210"/>
      <c r="AF194" s="210"/>
      <c r="AG194" s="210" t="s">
        <v>120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17"/>
      <c r="B195" s="218"/>
      <c r="C195" s="245" t="s">
        <v>137</v>
      </c>
      <c r="D195" s="238"/>
      <c r="E195" s="238"/>
      <c r="F195" s="238"/>
      <c r="G195" s="238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122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3" x14ac:dyDescent="0.2">
      <c r="A196" s="217"/>
      <c r="B196" s="218"/>
      <c r="C196" s="246" t="s">
        <v>241</v>
      </c>
      <c r="D196" s="240"/>
      <c r="E196" s="240"/>
      <c r="F196" s="240"/>
      <c r="G196" s="240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10"/>
      <c r="AA196" s="210"/>
      <c r="AB196" s="210"/>
      <c r="AC196" s="210"/>
      <c r="AD196" s="210"/>
      <c r="AE196" s="210"/>
      <c r="AF196" s="210"/>
      <c r="AG196" s="210" t="s">
        <v>122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3" x14ac:dyDescent="0.2">
      <c r="A197" s="217"/>
      <c r="B197" s="218"/>
      <c r="C197" s="246" t="s">
        <v>242</v>
      </c>
      <c r="D197" s="240"/>
      <c r="E197" s="240"/>
      <c r="F197" s="240"/>
      <c r="G197" s="240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122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3" x14ac:dyDescent="0.2">
      <c r="A198" s="217"/>
      <c r="B198" s="218"/>
      <c r="C198" s="246" t="s">
        <v>269</v>
      </c>
      <c r="D198" s="240"/>
      <c r="E198" s="240"/>
      <c r="F198" s="240"/>
      <c r="G198" s="240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122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17"/>
      <c r="B199" s="218"/>
      <c r="C199" s="246" t="s">
        <v>244</v>
      </c>
      <c r="D199" s="240"/>
      <c r="E199" s="240"/>
      <c r="F199" s="240"/>
      <c r="G199" s="24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122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46" t="s">
        <v>270</v>
      </c>
      <c r="D200" s="240"/>
      <c r="E200" s="240"/>
      <c r="F200" s="240"/>
      <c r="G200" s="24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122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39" t="str">
        <f>C200</f>
        <v>- úpravu napojení, ukončení podél obrubníků, dilatačních zařízení, odvodňovacích proužků, odvodňovačů, vpustí, šachet a pod.</v>
      </c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">
      <c r="A201" s="217"/>
      <c r="B201" s="218"/>
      <c r="C201" s="246" t="s">
        <v>152</v>
      </c>
      <c r="D201" s="240"/>
      <c r="E201" s="240"/>
      <c r="F201" s="240"/>
      <c r="G201" s="240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122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3" x14ac:dyDescent="0.2">
      <c r="A202" s="217"/>
      <c r="B202" s="218"/>
      <c r="C202" s="246" t="s">
        <v>255</v>
      </c>
      <c r="D202" s="240"/>
      <c r="E202" s="240"/>
      <c r="F202" s="240"/>
      <c r="G202" s="240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122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3" x14ac:dyDescent="0.2">
      <c r="A203" s="217"/>
      <c r="B203" s="218"/>
      <c r="C203" s="246" t="s">
        <v>271</v>
      </c>
      <c r="D203" s="240"/>
      <c r="E203" s="240"/>
      <c r="F203" s="240"/>
      <c r="G203" s="24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122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39" t="str">
        <f>C203</f>
        <v>- těsnění podél obrubníků, dilatačních zařízení, odvodňovacích proužků, odvodňovačů, vpustí, šachet a pod.</v>
      </c>
      <c r="BB203" s="210"/>
      <c r="BC203" s="210"/>
      <c r="BD203" s="210"/>
      <c r="BE203" s="210"/>
      <c r="BF203" s="210"/>
      <c r="BG203" s="210"/>
      <c r="BH203" s="210"/>
    </row>
    <row r="204" spans="1:60" ht="22.5" outlineLevel="2" x14ac:dyDescent="0.2">
      <c r="A204" s="217"/>
      <c r="B204" s="218"/>
      <c r="C204" s="247" t="s">
        <v>275</v>
      </c>
      <c r="D204" s="221"/>
      <c r="E204" s="222">
        <v>3659.62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129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2" x14ac:dyDescent="0.2">
      <c r="A205" s="217"/>
      <c r="B205" s="218"/>
      <c r="C205" s="248"/>
      <c r="D205" s="241"/>
      <c r="E205" s="241"/>
      <c r="F205" s="241"/>
      <c r="G205" s="241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133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31">
        <v>22</v>
      </c>
      <c r="B206" s="232" t="s">
        <v>276</v>
      </c>
      <c r="C206" s="244" t="s">
        <v>277</v>
      </c>
      <c r="D206" s="233" t="s">
        <v>136</v>
      </c>
      <c r="E206" s="234">
        <v>996</v>
      </c>
      <c r="F206" s="235"/>
      <c r="G206" s="236">
        <f>ROUND(E206*F206,2)</f>
        <v>0</v>
      </c>
      <c r="H206" s="235"/>
      <c r="I206" s="236">
        <f>ROUND(E206*H206,2)</f>
        <v>0</v>
      </c>
      <c r="J206" s="235"/>
      <c r="K206" s="236">
        <f>ROUND(E206*J206,2)</f>
        <v>0</v>
      </c>
      <c r="L206" s="236">
        <v>21</v>
      </c>
      <c r="M206" s="236">
        <f>G206*(1+L206/100)</f>
        <v>0</v>
      </c>
      <c r="N206" s="234">
        <v>0</v>
      </c>
      <c r="O206" s="234">
        <f>ROUND(E206*N206,2)</f>
        <v>0</v>
      </c>
      <c r="P206" s="234">
        <v>0</v>
      </c>
      <c r="Q206" s="234">
        <f>ROUND(E206*P206,2)</f>
        <v>0</v>
      </c>
      <c r="R206" s="236"/>
      <c r="S206" s="236" t="s">
        <v>116</v>
      </c>
      <c r="T206" s="237" t="s">
        <v>117</v>
      </c>
      <c r="U206" s="220">
        <v>0</v>
      </c>
      <c r="V206" s="220">
        <f>ROUND(E206*U206,2)</f>
        <v>0</v>
      </c>
      <c r="W206" s="220"/>
      <c r="X206" s="220" t="s">
        <v>118</v>
      </c>
      <c r="Y206" s="220" t="s">
        <v>119</v>
      </c>
      <c r="Z206" s="210"/>
      <c r="AA206" s="210"/>
      <c r="AB206" s="210"/>
      <c r="AC206" s="210"/>
      <c r="AD206" s="210"/>
      <c r="AE206" s="210"/>
      <c r="AF206" s="210"/>
      <c r="AG206" s="210" t="s">
        <v>120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2" x14ac:dyDescent="0.2">
      <c r="A207" s="217"/>
      <c r="B207" s="218"/>
      <c r="C207" s="247" t="s">
        <v>278</v>
      </c>
      <c r="D207" s="221"/>
      <c r="E207" s="222">
        <v>996</v>
      </c>
      <c r="F207" s="220"/>
      <c r="G207" s="220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10"/>
      <c r="AA207" s="210"/>
      <c r="AB207" s="210"/>
      <c r="AC207" s="210"/>
      <c r="AD207" s="210"/>
      <c r="AE207" s="210"/>
      <c r="AF207" s="210"/>
      <c r="AG207" s="210" t="s">
        <v>129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">
      <c r="A208" s="217"/>
      <c r="B208" s="218"/>
      <c r="C208" s="248"/>
      <c r="D208" s="241"/>
      <c r="E208" s="241"/>
      <c r="F208" s="241"/>
      <c r="G208" s="241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133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31">
        <v>23</v>
      </c>
      <c r="B209" s="232" t="s">
        <v>279</v>
      </c>
      <c r="C209" s="244" t="s">
        <v>280</v>
      </c>
      <c r="D209" s="233" t="s">
        <v>190</v>
      </c>
      <c r="E209" s="234">
        <v>65.5</v>
      </c>
      <c r="F209" s="235"/>
      <c r="G209" s="236">
        <f>ROUND(E209*F209,2)</f>
        <v>0</v>
      </c>
      <c r="H209" s="235"/>
      <c r="I209" s="236">
        <f>ROUND(E209*H209,2)</f>
        <v>0</v>
      </c>
      <c r="J209" s="235"/>
      <c r="K209" s="236">
        <f>ROUND(E209*J209,2)</f>
        <v>0</v>
      </c>
      <c r="L209" s="236">
        <v>21</v>
      </c>
      <c r="M209" s="236">
        <f>G209*(1+L209/100)</f>
        <v>0</v>
      </c>
      <c r="N209" s="234">
        <v>3.5999999999999999E-3</v>
      </c>
      <c r="O209" s="234">
        <f>ROUND(E209*N209,2)</f>
        <v>0.24</v>
      </c>
      <c r="P209" s="234">
        <v>0</v>
      </c>
      <c r="Q209" s="234">
        <f>ROUND(E209*P209,2)</f>
        <v>0</v>
      </c>
      <c r="R209" s="236"/>
      <c r="S209" s="236" t="s">
        <v>116</v>
      </c>
      <c r="T209" s="237" t="s">
        <v>151</v>
      </c>
      <c r="U209" s="220">
        <v>0</v>
      </c>
      <c r="V209" s="220">
        <f>ROUND(E209*U209,2)</f>
        <v>0</v>
      </c>
      <c r="W209" s="220"/>
      <c r="X209" s="220" t="s">
        <v>118</v>
      </c>
      <c r="Y209" s="220" t="s">
        <v>119</v>
      </c>
      <c r="Z209" s="210"/>
      <c r="AA209" s="210"/>
      <c r="AB209" s="210"/>
      <c r="AC209" s="210"/>
      <c r="AD209" s="210"/>
      <c r="AE209" s="210"/>
      <c r="AF209" s="210"/>
      <c r="AG209" s="210" t="s">
        <v>120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2" x14ac:dyDescent="0.2">
      <c r="A210" s="217"/>
      <c r="B210" s="218"/>
      <c r="C210" s="245" t="s">
        <v>137</v>
      </c>
      <c r="D210" s="238"/>
      <c r="E210" s="238"/>
      <c r="F210" s="238"/>
      <c r="G210" s="238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122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">
      <c r="A211" s="217"/>
      <c r="B211" s="218"/>
      <c r="C211" s="246" t="s">
        <v>281</v>
      </c>
      <c r="D211" s="240"/>
      <c r="E211" s="240"/>
      <c r="F211" s="240"/>
      <c r="G211" s="24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122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3" x14ac:dyDescent="0.2">
      <c r="A212" s="217"/>
      <c r="B212" s="218"/>
      <c r="C212" s="246" t="s">
        <v>282</v>
      </c>
      <c r="D212" s="240"/>
      <c r="E212" s="240"/>
      <c r="F212" s="240"/>
      <c r="G212" s="240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122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2" x14ac:dyDescent="0.2">
      <c r="A213" s="217"/>
      <c r="B213" s="218"/>
      <c r="C213" s="247" t="s">
        <v>283</v>
      </c>
      <c r="D213" s="221"/>
      <c r="E213" s="222">
        <v>65.5</v>
      </c>
      <c r="F213" s="220"/>
      <c r="G213" s="220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10"/>
      <c r="AA213" s="210"/>
      <c r="AB213" s="210"/>
      <c r="AC213" s="210"/>
      <c r="AD213" s="210"/>
      <c r="AE213" s="210"/>
      <c r="AF213" s="210"/>
      <c r="AG213" s="210" t="s">
        <v>129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">
      <c r="A214" s="217"/>
      <c r="B214" s="218"/>
      <c r="C214" s="248"/>
      <c r="D214" s="241"/>
      <c r="E214" s="241"/>
      <c r="F214" s="241"/>
      <c r="G214" s="241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20"/>
      <c r="Z214" s="210"/>
      <c r="AA214" s="210"/>
      <c r="AB214" s="210"/>
      <c r="AC214" s="210"/>
      <c r="AD214" s="210"/>
      <c r="AE214" s="210"/>
      <c r="AF214" s="210"/>
      <c r="AG214" s="210" t="s">
        <v>133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31">
        <v>24</v>
      </c>
      <c r="B215" s="232" t="s">
        <v>284</v>
      </c>
      <c r="C215" s="244" t="s">
        <v>285</v>
      </c>
      <c r="D215" s="233" t="s">
        <v>136</v>
      </c>
      <c r="E215" s="234">
        <v>996</v>
      </c>
      <c r="F215" s="235"/>
      <c r="G215" s="236">
        <f>ROUND(E215*F215,2)</f>
        <v>0</v>
      </c>
      <c r="H215" s="235"/>
      <c r="I215" s="236">
        <f>ROUND(E215*H215,2)</f>
        <v>0</v>
      </c>
      <c r="J215" s="235"/>
      <c r="K215" s="236">
        <f>ROUND(E215*J215,2)</f>
        <v>0</v>
      </c>
      <c r="L215" s="236">
        <v>21</v>
      </c>
      <c r="M215" s="236">
        <f>G215*(1+L215/100)</f>
        <v>0</v>
      </c>
      <c r="N215" s="234">
        <v>0.34499999999999997</v>
      </c>
      <c r="O215" s="234">
        <f>ROUND(E215*N215,2)</f>
        <v>343.62</v>
      </c>
      <c r="P215" s="234">
        <v>0</v>
      </c>
      <c r="Q215" s="234">
        <f>ROUND(E215*P215,2)</f>
        <v>0</v>
      </c>
      <c r="R215" s="236"/>
      <c r="S215" s="236" t="s">
        <v>286</v>
      </c>
      <c r="T215" s="237" t="s">
        <v>151</v>
      </c>
      <c r="U215" s="220">
        <v>0</v>
      </c>
      <c r="V215" s="220">
        <f>ROUND(E215*U215,2)</f>
        <v>0</v>
      </c>
      <c r="W215" s="220"/>
      <c r="X215" s="220" t="s">
        <v>118</v>
      </c>
      <c r="Y215" s="220" t="s">
        <v>119</v>
      </c>
      <c r="Z215" s="210"/>
      <c r="AA215" s="210"/>
      <c r="AB215" s="210"/>
      <c r="AC215" s="210"/>
      <c r="AD215" s="210"/>
      <c r="AE215" s="210"/>
      <c r="AF215" s="210"/>
      <c r="AG215" s="210" t="s">
        <v>120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2" x14ac:dyDescent="0.2">
      <c r="A216" s="217"/>
      <c r="B216" s="218"/>
      <c r="C216" s="245" t="s">
        <v>137</v>
      </c>
      <c r="D216" s="238"/>
      <c r="E216" s="238"/>
      <c r="F216" s="238"/>
      <c r="G216" s="238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20"/>
      <c r="Z216" s="210"/>
      <c r="AA216" s="210"/>
      <c r="AB216" s="210"/>
      <c r="AC216" s="210"/>
      <c r="AD216" s="210"/>
      <c r="AE216" s="210"/>
      <c r="AF216" s="210"/>
      <c r="AG216" s="210" t="s">
        <v>122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3" x14ac:dyDescent="0.2">
      <c r="A217" s="217"/>
      <c r="B217" s="218"/>
      <c r="C217" s="246" t="s">
        <v>287</v>
      </c>
      <c r="D217" s="240"/>
      <c r="E217" s="240"/>
      <c r="F217" s="240"/>
      <c r="G217" s="240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122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3" x14ac:dyDescent="0.2">
      <c r="A218" s="217"/>
      <c r="B218" s="218"/>
      <c r="C218" s="246" t="s">
        <v>288</v>
      </c>
      <c r="D218" s="240"/>
      <c r="E218" s="240"/>
      <c r="F218" s="240"/>
      <c r="G218" s="24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122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3" x14ac:dyDescent="0.2">
      <c r="A219" s="217"/>
      <c r="B219" s="218"/>
      <c r="C219" s="246" t="s">
        <v>261</v>
      </c>
      <c r="D219" s="240"/>
      <c r="E219" s="240"/>
      <c r="F219" s="240"/>
      <c r="G219" s="24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122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3" x14ac:dyDescent="0.2">
      <c r="A220" s="217"/>
      <c r="B220" s="218"/>
      <c r="C220" s="246" t="s">
        <v>152</v>
      </c>
      <c r="D220" s="240"/>
      <c r="E220" s="240"/>
      <c r="F220" s="240"/>
      <c r="G220" s="240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20"/>
      <c r="Z220" s="210"/>
      <c r="AA220" s="210"/>
      <c r="AB220" s="210"/>
      <c r="AC220" s="210"/>
      <c r="AD220" s="210"/>
      <c r="AE220" s="210"/>
      <c r="AF220" s="210"/>
      <c r="AG220" s="210" t="s">
        <v>122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3" x14ac:dyDescent="0.2">
      <c r="A221" s="217"/>
      <c r="B221" s="218"/>
      <c r="C221" s="246" t="s">
        <v>255</v>
      </c>
      <c r="D221" s="240"/>
      <c r="E221" s="240"/>
      <c r="F221" s="240"/>
      <c r="G221" s="240"/>
      <c r="H221" s="220"/>
      <c r="I221" s="220"/>
      <c r="J221" s="220"/>
      <c r="K221" s="220"/>
      <c r="L221" s="220"/>
      <c r="M221" s="220"/>
      <c r="N221" s="219"/>
      <c r="O221" s="219"/>
      <c r="P221" s="219"/>
      <c r="Q221" s="219"/>
      <c r="R221" s="220"/>
      <c r="S221" s="220"/>
      <c r="T221" s="220"/>
      <c r="U221" s="220"/>
      <c r="V221" s="220"/>
      <c r="W221" s="220"/>
      <c r="X221" s="220"/>
      <c r="Y221" s="220"/>
      <c r="Z221" s="210"/>
      <c r="AA221" s="210"/>
      <c r="AB221" s="210"/>
      <c r="AC221" s="210"/>
      <c r="AD221" s="210"/>
      <c r="AE221" s="210"/>
      <c r="AF221" s="210"/>
      <c r="AG221" s="210" t="s">
        <v>122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2" x14ac:dyDescent="0.2">
      <c r="A222" s="217"/>
      <c r="B222" s="218"/>
      <c r="C222" s="247" t="s">
        <v>289</v>
      </c>
      <c r="D222" s="221"/>
      <c r="E222" s="222">
        <v>996</v>
      </c>
      <c r="F222" s="220"/>
      <c r="G222" s="220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129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17"/>
      <c r="B223" s="218"/>
      <c r="C223" s="248"/>
      <c r="D223" s="241"/>
      <c r="E223" s="241"/>
      <c r="F223" s="241"/>
      <c r="G223" s="241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133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31">
        <v>25</v>
      </c>
      <c r="B224" s="232" t="s">
        <v>290</v>
      </c>
      <c r="C224" s="244" t="s">
        <v>285</v>
      </c>
      <c r="D224" s="233" t="s">
        <v>136</v>
      </c>
      <c r="E224" s="234">
        <v>996</v>
      </c>
      <c r="F224" s="235"/>
      <c r="G224" s="236">
        <f>ROUND(E224*F224,2)</f>
        <v>0</v>
      </c>
      <c r="H224" s="235"/>
      <c r="I224" s="236">
        <f>ROUND(E224*H224,2)</f>
        <v>0</v>
      </c>
      <c r="J224" s="235"/>
      <c r="K224" s="236">
        <f>ROUND(E224*J224,2)</f>
        <v>0</v>
      </c>
      <c r="L224" s="236">
        <v>21</v>
      </c>
      <c r="M224" s="236">
        <f>G224*(1+L224/100)</f>
        <v>0</v>
      </c>
      <c r="N224" s="234">
        <v>0.34499999999999997</v>
      </c>
      <c r="O224" s="234">
        <f>ROUND(E224*N224,2)</f>
        <v>343.62</v>
      </c>
      <c r="P224" s="234">
        <v>0</v>
      </c>
      <c r="Q224" s="234">
        <f>ROUND(E224*P224,2)</f>
        <v>0</v>
      </c>
      <c r="R224" s="236"/>
      <c r="S224" s="236" t="s">
        <v>286</v>
      </c>
      <c r="T224" s="237" t="s">
        <v>151</v>
      </c>
      <c r="U224" s="220">
        <v>0</v>
      </c>
      <c r="V224" s="220">
        <f>ROUND(E224*U224,2)</f>
        <v>0</v>
      </c>
      <c r="W224" s="220"/>
      <c r="X224" s="220" t="s">
        <v>118</v>
      </c>
      <c r="Y224" s="220" t="s">
        <v>119</v>
      </c>
      <c r="Z224" s="210"/>
      <c r="AA224" s="210"/>
      <c r="AB224" s="210"/>
      <c r="AC224" s="210"/>
      <c r="AD224" s="210"/>
      <c r="AE224" s="210"/>
      <c r="AF224" s="210"/>
      <c r="AG224" s="210" t="s">
        <v>120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2" x14ac:dyDescent="0.2">
      <c r="A225" s="217"/>
      <c r="B225" s="218"/>
      <c r="C225" s="245" t="s">
        <v>137</v>
      </c>
      <c r="D225" s="238"/>
      <c r="E225" s="238"/>
      <c r="F225" s="238"/>
      <c r="G225" s="238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20"/>
      <c r="Z225" s="210"/>
      <c r="AA225" s="210"/>
      <c r="AB225" s="210"/>
      <c r="AC225" s="210"/>
      <c r="AD225" s="210"/>
      <c r="AE225" s="210"/>
      <c r="AF225" s="210"/>
      <c r="AG225" s="210" t="s">
        <v>122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3" x14ac:dyDescent="0.2">
      <c r="A226" s="217"/>
      <c r="B226" s="218"/>
      <c r="C226" s="246" t="s">
        <v>287</v>
      </c>
      <c r="D226" s="240"/>
      <c r="E226" s="240"/>
      <c r="F226" s="240"/>
      <c r="G226" s="240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10"/>
      <c r="AA226" s="210"/>
      <c r="AB226" s="210"/>
      <c r="AC226" s="210"/>
      <c r="AD226" s="210"/>
      <c r="AE226" s="210"/>
      <c r="AF226" s="210"/>
      <c r="AG226" s="210" t="s">
        <v>122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3" x14ac:dyDescent="0.2">
      <c r="A227" s="217"/>
      <c r="B227" s="218"/>
      <c r="C227" s="246" t="s">
        <v>288</v>
      </c>
      <c r="D227" s="240"/>
      <c r="E227" s="240"/>
      <c r="F227" s="240"/>
      <c r="G227" s="240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20"/>
      <c r="Z227" s="210"/>
      <c r="AA227" s="210"/>
      <c r="AB227" s="210"/>
      <c r="AC227" s="210"/>
      <c r="AD227" s="210"/>
      <c r="AE227" s="210"/>
      <c r="AF227" s="210"/>
      <c r="AG227" s="210" t="s">
        <v>122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">
      <c r="A228" s="217"/>
      <c r="B228" s="218"/>
      <c r="C228" s="246" t="s">
        <v>261</v>
      </c>
      <c r="D228" s="240"/>
      <c r="E228" s="240"/>
      <c r="F228" s="240"/>
      <c r="G228" s="240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20"/>
      <c r="Z228" s="210"/>
      <c r="AA228" s="210"/>
      <c r="AB228" s="210"/>
      <c r="AC228" s="210"/>
      <c r="AD228" s="210"/>
      <c r="AE228" s="210"/>
      <c r="AF228" s="210"/>
      <c r="AG228" s="210" t="s">
        <v>122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17"/>
      <c r="B229" s="218"/>
      <c r="C229" s="246" t="s">
        <v>152</v>
      </c>
      <c r="D229" s="240"/>
      <c r="E229" s="240"/>
      <c r="F229" s="240"/>
      <c r="G229" s="240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122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3" x14ac:dyDescent="0.2">
      <c r="A230" s="217"/>
      <c r="B230" s="218"/>
      <c r="C230" s="246" t="s">
        <v>255</v>
      </c>
      <c r="D230" s="240"/>
      <c r="E230" s="240"/>
      <c r="F230" s="240"/>
      <c r="G230" s="240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122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2" x14ac:dyDescent="0.2">
      <c r="A231" s="217"/>
      <c r="B231" s="218"/>
      <c r="C231" s="247" t="s">
        <v>291</v>
      </c>
      <c r="D231" s="221"/>
      <c r="E231" s="222">
        <v>996</v>
      </c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10"/>
      <c r="AA231" s="210"/>
      <c r="AB231" s="210"/>
      <c r="AC231" s="210"/>
      <c r="AD231" s="210"/>
      <c r="AE231" s="210"/>
      <c r="AF231" s="210"/>
      <c r="AG231" s="210" t="s">
        <v>129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2" x14ac:dyDescent="0.2">
      <c r="A232" s="217"/>
      <c r="B232" s="218"/>
      <c r="C232" s="248"/>
      <c r="D232" s="241"/>
      <c r="E232" s="241"/>
      <c r="F232" s="241"/>
      <c r="G232" s="241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133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x14ac:dyDescent="0.2">
      <c r="A233" s="224" t="s">
        <v>111</v>
      </c>
      <c r="B233" s="225" t="s">
        <v>71</v>
      </c>
      <c r="C233" s="243" t="s">
        <v>72</v>
      </c>
      <c r="D233" s="226"/>
      <c r="E233" s="227"/>
      <c r="F233" s="228"/>
      <c r="G233" s="228">
        <f>SUMIF(AG234:AG259,"&lt;&gt;NOR",G234:G259)</f>
        <v>0</v>
      </c>
      <c r="H233" s="228"/>
      <c r="I233" s="228">
        <f>SUM(I234:I259)</f>
        <v>0</v>
      </c>
      <c r="J233" s="228"/>
      <c r="K233" s="228">
        <f>SUM(K234:K259)</f>
        <v>0</v>
      </c>
      <c r="L233" s="228"/>
      <c r="M233" s="228">
        <f>SUM(M234:M259)</f>
        <v>0</v>
      </c>
      <c r="N233" s="227"/>
      <c r="O233" s="227">
        <f>SUM(O234:O259)</f>
        <v>0.94000000000000006</v>
      </c>
      <c r="P233" s="227"/>
      <c r="Q233" s="227">
        <f>SUM(Q234:Q259)</f>
        <v>0</v>
      </c>
      <c r="R233" s="228"/>
      <c r="S233" s="228"/>
      <c r="T233" s="229"/>
      <c r="U233" s="223"/>
      <c r="V233" s="223">
        <f>SUM(V234:V259)</f>
        <v>22.35</v>
      </c>
      <c r="W233" s="223"/>
      <c r="X233" s="223"/>
      <c r="Y233" s="223"/>
      <c r="AG233" t="s">
        <v>112</v>
      </c>
    </row>
    <row r="234" spans="1:60" outlineLevel="1" x14ac:dyDescent="0.2">
      <c r="A234" s="231">
        <v>26</v>
      </c>
      <c r="B234" s="232" t="s">
        <v>292</v>
      </c>
      <c r="C234" s="244" t="s">
        <v>293</v>
      </c>
      <c r="D234" s="233" t="s">
        <v>200</v>
      </c>
      <c r="E234" s="234">
        <v>20</v>
      </c>
      <c r="F234" s="235"/>
      <c r="G234" s="236">
        <f>ROUND(E234*F234,2)</f>
        <v>0</v>
      </c>
      <c r="H234" s="235"/>
      <c r="I234" s="236">
        <f>ROUND(E234*H234,2)</f>
        <v>0</v>
      </c>
      <c r="J234" s="235"/>
      <c r="K234" s="236">
        <f>ROUND(E234*J234,2)</f>
        <v>0</v>
      </c>
      <c r="L234" s="236">
        <v>21</v>
      </c>
      <c r="M234" s="236">
        <f>G234*(1+L234/100)</f>
        <v>0</v>
      </c>
      <c r="N234" s="234">
        <v>3.8850000000000003E-2</v>
      </c>
      <c r="O234" s="234">
        <f>ROUND(E234*N234,2)</f>
        <v>0.78</v>
      </c>
      <c r="P234" s="234">
        <v>0</v>
      </c>
      <c r="Q234" s="234">
        <f>ROUND(E234*P234,2)</f>
        <v>0</v>
      </c>
      <c r="R234" s="236" t="s">
        <v>294</v>
      </c>
      <c r="S234" s="236" t="s">
        <v>295</v>
      </c>
      <c r="T234" s="237" t="s">
        <v>296</v>
      </c>
      <c r="U234" s="220">
        <v>0.44</v>
      </c>
      <c r="V234" s="220">
        <f>ROUND(E234*U234,2)</f>
        <v>8.8000000000000007</v>
      </c>
      <c r="W234" s="220"/>
      <c r="X234" s="220" t="s">
        <v>223</v>
      </c>
      <c r="Y234" s="220" t="s">
        <v>119</v>
      </c>
      <c r="Z234" s="210"/>
      <c r="AA234" s="210"/>
      <c r="AB234" s="210"/>
      <c r="AC234" s="210"/>
      <c r="AD234" s="210"/>
      <c r="AE234" s="210"/>
      <c r="AF234" s="210"/>
      <c r="AG234" s="210" t="s">
        <v>224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2">
      <c r="A235" s="217"/>
      <c r="B235" s="218"/>
      <c r="C235" s="245" t="s">
        <v>297</v>
      </c>
      <c r="D235" s="238"/>
      <c r="E235" s="238"/>
      <c r="F235" s="238"/>
      <c r="G235" s="238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122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3" x14ac:dyDescent="0.2">
      <c r="A236" s="217"/>
      <c r="B236" s="218"/>
      <c r="C236" s="246" t="s">
        <v>298</v>
      </c>
      <c r="D236" s="240"/>
      <c r="E236" s="240"/>
      <c r="F236" s="240"/>
      <c r="G236" s="24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122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3" x14ac:dyDescent="0.2">
      <c r="A237" s="217"/>
      <c r="B237" s="218"/>
      <c r="C237" s="246" t="s">
        <v>299</v>
      </c>
      <c r="D237" s="240"/>
      <c r="E237" s="240"/>
      <c r="F237" s="240"/>
      <c r="G237" s="24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20"/>
      <c r="Z237" s="210"/>
      <c r="AA237" s="210"/>
      <c r="AB237" s="210"/>
      <c r="AC237" s="210"/>
      <c r="AD237" s="210"/>
      <c r="AE237" s="210"/>
      <c r="AF237" s="210"/>
      <c r="AG237" s="210" t="s">
        <v>122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3" x14ac:dyDescent="0.2">
      <c r="A238" s="217"/>
      <c r="B238" s="218"/>
      <c r="C238" s="246" t="s">
        <v>300</v>
      </c>
      <c r="D238" s="240"/>
      <c r="E238" s="240"/>
      <c r="F238" s="240"/>
      <c r="G238" s="240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20"/>
      <c r="Z238" s="210"/>
      <c r="AA238" s="210"/>
      <c r="AB238" s="210"/>
      <c r="AC238" s="210"/>
      <c r="AD238" s="210"/>
      <c r="AE238" s="210"/>
      <c r="AF238" s="210"/>
      <c r="AG238" s="210" t="s">
        <v>122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3" x14ac:dyDescent="0.2">
      <c r="A239" s="217"/>
      <c r="B239" s="218"/>
      <c r="C239" s="246" t="s">
        <v>301</v>
      </c>
      <c r="D239" s="240"/>
      <c r="E239" s="240"/>
      <c r="F239" s="240"/>
      <c r="G239" s="240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20"/>
      <c r="Z239" s="210"/>
      <c r="AA239" s="210"/>
      <c r="AB239" s="210"/>
      <c r="AC239" s="210"/>
      <c r="AD239" s="210"/>
      <c r="AE239" s="210"/>
      <c r="AF239" s="210"/>
      <c r="AG239" s="210" t="s">
        <v>122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2" x14ac:dyDescent="0.2">
      <c r="A240" s="217"/>
      <c r="B240" s="218"/>
      <c r="C240" s="247" t="s">
        <v>302</v>
      </c>
      <c r="D240" s="221"/>
      <c r="E240" s="222">
        <v>20</v>
      </c>
      <c r="F240" s="220"/>
      <c r="G240" s="220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10"/>
      <c r="AA240" s="210"/>
      <c r="AB240" s="210"/>
      <c r="AC240" s="210"/>
      <c r="AD240" s="210"/>
      <c r="AE240" s="210"/>
      <c r="AF240" s="210"/>
      <c r="AG240" s="210" t="s">
        <v>129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2" x14ac:dyDescent="0.2">
      <c r="A241" s="217"/>
      <c r="B241" s="218"/>
      <c r="C241" s="248"/>
      <c r="D241" s="241"/>
      <c r="E241" s="241"/>
      <c r="F241" s="241"/>
      <c r="G241" s="241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10"/>
      <c r="AA241" s="210"/>
      <c r="AB241" s="210"/>
      <c r="AC241" s="210"/>
      <c r="AD241" s="210"/>
      <c r="AE241" s="210"/>
      <c r="AF241" s="210"/>
      <c r="AG241" s="210" t="s">
        <v>133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31">
        <v>27</v>
      </c>
      <c r="B242" s="232" t="s">
        <v>303</v>
      </c>
      <c r="C242" s="244" t="s">
        <v>304</v>
      </c>
      <c r="D242" s="233" t="s">
        <v>200</v>
      </c>
      <c r="E242" s="234">
        <v>5</v>
      </c>
      <c r="F242" s="235"/>
      <c r="G242" s="236">
        <f>ROUND(E242*F242,2)</f>
        <v>0</v>
      </c>
      <c r="H242" s="235"/>
      <c r="I242" s="236">
        <f>ROUND(E242*H242,2)</f>
        <v>0</v>
      </c>
      <c r="J242" s="235"/>
      <c r="K242" s="236">
        <f>ROUND(E242*J242,2)</f>
        <v>0</v>
      </c>
      <c r="L242" s="236">
        <v>21</v>
      </c>
      <c r="M242" s="236">
        <f>G242*(1+L242/100)</f>
        <v>0</v>
      </c>
      <c r="N242" s="234">
        <v>3.2340000000000001E-2</v>
      </c>
      <c r="O242" s="234">
        <f>ROUND(E242*N242,2)</f>
        <v>0.16</v>
      </c>
      <c r="P242" s="234">
        <v>0</v>
      </c>
      <c r="Q242" s="234">
        <f>ROUND(E242*P242,2)</f>
        <v>0</v>
      </c>
      <c r="R242" s="236" t="s">
        <v>305</v>
      </c>
      <c r="S242" s="236" t="s">
        <v>202</v>
      </c>
      <c r="T242" s="237" t="s">
        <v>296</v>
      </c>
      <c r="U242" s="220">
        <v>2.71</v>
      </c>
      <c r="V242" s="220">
        <f>ROUND(E242*U242,2)</f>
        <v>13.55</v>
      </c>
      <c r="W242" s="220"/>
      <c r="X242" s="220" t="s">
        <v>223</v>
      </c>
      <c r="Y242" s="220" t="s">
        <v>119</v>
      </c>
      <c r="Z242" s="210"/>
      <c r="AA242" s="210"/>
      <c r="AB242" s="210"/>
      <c r="AC242" s="210"/>
      <c r="AD242" s="210"/>
      <c r="AE242" s="210"/>
      <c r="AF242" s="210"/>
      <c r="AG242" s="210" t="s">
        <v>224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ht="22.5" outlineLevel="2" x14ac:dyDescent="0.2">
      <c r="A243" s="217"/>
      <c r="B243" s="218"/>
      <c r="C243" s="249" t="s">
        <v>306</v>
      </c>
      <c r="D243" s="242"/>
      <c r="E243" s="242"/>
      <c r="F243" s="242"/>
      <c r="G243" s="242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20"/>
      <c r="Z243" s="210"/>
      <c r="AA243" s="210"/>
      <c r="AB243" s="210"/>
      <c r="AC243" s="210"/>
      <c r="AD243" s="210"/>
      <c r="AE243" s="210"/>
      <c r="AF243" s="210"/>
      <c r="AG243" s="210" t="s">
        <v>204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39" t="str">
        <f>C243</f>
        <v>jakoukoliv cementovou maltou se zatřením spár, s vypláchnutím spár vodou a očištěním povrchu zdiva po vyspárování, s odklizením zbylého materiálu do 20 m, z lomového kamene, kvádrového, cihelného,</v>
      </c>
      <c r="BB243" s="210"/>
      <c r="BC243" s="210"/>
      <c r="BD243" s="210"/>
      <c r="BE243" s="210"/>
      <c r="BF243" s="210"/>
      <c r="BG243" s="210"/>
      <c r="BH243" s="210"/>
    </row>
    <row r="244" spans="1:60" outlineLevel="2" x14ac:dyDescent="0.2">
      <c r="A244" s="217"/>
      <c r="B244" s="218"/>
      <c r="C244" s="246" t="s">
        <v>307</v>
      </c>
      <c r="D244" s="240"/>
      <c r="E244" s="240"/>
      <c r="F244" s="240"/>
      <c r="G244" s="240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10"/>
      <c r="AA244" s="210"/>
      <c r="AB244" s="210"/>
      <c r="AC244" s="210"/>
      <c r="AD244" s="210"/>
      <c r="AE244" s="210"/>
      <c r="AF244" s="210"/>
      <c r="AG244" s="210" t="s">
        <v>122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39" t="str">
        <f>C244</f>
        <v>Se zatřením spár, s vypláchnutím spár vodou a očištěním povrchu zdiva po vyspárování, s odklizením zbylého materiálu do 20 m.</v>
      </c>
      <c r="BB244" s="210"/>
      <c r="BC244" s="210"/>
      <c r="BD244" s="210"/>
      <c r="BE244" s="210"/>
      <c r="BF244" s="210"/>
      <c r="BG244" s="210"/>
      <c r="BH244" s="210"/>
    </row>
    <row r="245" spans="1:60" outlineLevel="3" x14ac:dyDescent="0.2">
      <c r="A245" s="217"/>
      <c r="B245" s="218"/>
      <c r="C245" s="246" t="s">
        <v>308</v>
      </c>
      <c r="D245" s="240"/>
      <c r="E245" s="240"/>
      <c r="F245" s="240"/>
      <c r="G245" s="240"/>
      <c r="H245" s="220"/>
      <c r="I245" s="220"/>
      <c r="J245" s="220"/>
      <c r="K245" s="220"/>
      <c r="L245" s="220"/>
      <c r="M245" s="220"/>
      <c r="N245" s="219"/>
      <c r="O245" s="219"/>
      <c r="P245" s="219"/>
      <c r="Q245" s="219"/>
      <c r="R245" s="220"/>
      <c r="S245" s="220"/>
      <c r="T245" s="220"/>
      <c r="U245" s="220"/>
      <c r="V245" s="220"/>
      <c r="W245" s="220"/>
      <c r="X245" s="220"/>
      <c r="Y245" s="220"/>
      <c r="Z245" s="210"/>
      <c r="AA245" s="210"/>
      <c r="AB245" s="210"/>
      <c r="AC245" s="210"/>
      <c r="AD245" s="210"/>
      <c r="AE245" s="210"/>
      <c r="AF245" s="210"/>
      <c r="AG245" s="210" t="s">
        <v>122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3" x14ac:dyDescent="0.2">
      <c r="A246" s="217"/>
      <c r="B246" s="218"/>
      <c r="C246" s="246" t="s">
        <v>309</v>
      </c>
      <c r="D246" s="240"/>
      <c r="E246" s="240"/>
      <c r="F246" s="240"/>
      <c r="G246" s="240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20"/>
      <c r="Z246" s="210"/>
      <c r="AA246" s="210"/>
      <c r="AB246" s="210"/>
      <c r="AC246" s="210"/>
      <c r="AD246" s="210"/>
      <c r="AE246" s="210"/>
      <c r="AF246" s="210"/>
      <c r="AG246" s="210" t="s">
        <v>122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3" x14ac:dyDescent="0.2">
      <c r="A247" s="217"/>
      <c r="B247" s="218"/>
      <c r="C247" s="246" t="s">
        <v>310</v>
      </c>
      <c r="D247" s="240"/>
      <c r="E247" s="240"/>
      <c r="F247" s="240"/>
      <c r="G247" s="240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20"/>
      <c r="Z247" s="210"/>
      <c r="AA247" s="210"/>
      <c r="AB247" s="210"/>
      <c r="AC247" s="210"/>
      <c r="AD247" s="210"/>
      <c r="AE247" s="210"/>
      <c r="AF247" s="210"/>
      <c r="AG247" s="210" t="s">
        <v>122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3" x14ac:dyDescent="0.2">
      <c r="A248" s="217"/>
      <c r="B248" s="218"/>
      <c r="C248" s="246" t="s">
        <v>311</v>
      </c>
      <c r="D248" s="240"/>
      <c r="E248" s="240"/>
      <c r="F248" s="240"/>
      <c r="G248" s="240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10"/>
      <c r="AA248" s="210"/>
      <c r="AB248" s="210"/>
      <c r="AC248" s="210"/>
      <c r="AD248" s="210"/>
      <c r="AE248" s="210"/>
      <c r="AF248" s="210"/>
      <c r="AG248" s="210" t="s">
        <v>122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2" x14ac:dyDescent="0.2">
      <c r="A249" s="217"/>
      <c r="B249" s="218"/>
      <c r="C249" s="247" t="s">
        <v>69</v>
      </c>
      <c r="D249" s="221"/>
      <c r="E249" s="222">
        <v>5</v>
      </c>
      <c r="F249" s="220"/>
      <c r="G249" s="220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20"/>
      <c r="Z249" s="210"/>
      <c r="AA249" s="210"/>
      <c r="AB249" s="210"/>
      <c r="AC249" s="210"/>
      <c r="AD249" s="210"/>
      <c r="AE249" s="210"/>
      <c r="AF249" s="210"/>
      <c r="AG249" s="210" t="s">
        <v>129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2" x14ac:dyDescent="0.2">
      <c r="A250" s="217"/>
      <c r="B250" s="218"/>
      <c r="C250" s="248"/>
      <c r="D250" s="241"/>
      <c r="E250" s="241"/>
      <c r="F250" s="241"/>
      <c r="G250" s="241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20"/>
      <c r="Z250" s="210"/>
      <c r="AA250" s="210"/>
      <c r="AB250" s="210"/>
      <c r="AC250" s="210"/>
      <c r="AD250" s="210"/>
      <c r="AE250" s="210"/>
      <c r="AF250" s="210"/>
      <c r="AG250" s="210" t="s">
        <v>133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31">
        <v>28</v>
      </c>
      <c r="B251" s="232" t="s">
        <v>312</v>
      </c>
      <c r="C251" s="244" t="s">
        <v>313</v>
      </c>
      <c r="D251" s="233" t="s">
        <v>136</v>
      </c>
      <c r="E251" s="234">
        <v>20</v>
      </c>
      <c r="F251" s="235"/>
      <c r="G251" s="236">
        <f>ROUND(E251*F251,2)</f>
        <v>0</v>
      </c>
      <c r="H251" s="235"/>
      <c r="I251" s="236">
        <f>ROUND(E251*H251,2)</f>
        <v>0</v>
      </c>
      <c r="J251" s="235"/>
      <c r="K251" s="236">
        <f>ROUND(E251*J251,2)</f>
        <v>0</v>
      </c>
      <c r="L251" s="236">
        <v>21</v>
      </c>
      <c r="M251" s="236">
        <f>G251*(1+L251/100)</f>
        <v>0</v>
      </c>
      <c r="N251" s="234">
        <v>0</v>
      </c>
      <c r="O251" s="234">
        <f>ROUND(E251*N251,2)</f>
        <v>0</v>
      </c>
      <c r="P251" s="234">
        <v>0</v>
      </c>
      <c r="Q251" s="234">
        <f>ROUND(E251*P251,2)</f>
        <v>0</v>
      </c>
      <c r="R251" s="236"/>
      <c r="S251" s="236" t="s">
        <v>116</v>
      </c>
      <c r="T251" s="237" t="s">
        <v>314</v>
      </c>
      <c r="U251" s="220">
        <v>0</v>
      </c>
      <c r="V251" s="220">
        <f>ROUND(E251*U251,2)</f>
        <v>0</v>
      </c>
      <c r="W251" s="220"/>
      <c r="X251" s="220" t="s">
        <v>118</v>
      </c>
      <c r="Y251" s="220" t="s">
        <v>119</v>
      </c>
      <c r="Z251" s="210"/>
      <c r="AA251" s="210"/>
      <c r="AB251" s="210"/>
      <c r="AC251" s="210"/>
      <c r="AD251" s="210"/>
      <c r="AE251" s="210"/>
      <c r="AF251" s="210"/>
      <c r="AG251" s="210" t="s">
        <v>120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2" x14ac:dyDescent="0.2">
      <c r="A252" s="217"/>
      <c r="B252" s="218"/>
      <c r="C252" s="245" t="s">
        <v>315</v>
      </c>
      <c r="D252" s="238"/>
      <c r="E252" s="238"/>
      <c r="F252" s="238"/>
      <c r="G252" s="238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10"/>
      <c r="AA252" s="210"/>
      <c r="AB252" s="210"/>
      <c r="AC252" s="210"/>
      <c r="AD252" s="210"/>
      <c r="AE252" s="210"/>
      <c r="AF252" s="210"/>
      <c r="AG252" s="210" t="s">
        <v>122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2" x14ac:dyDescent="0.2">
      <c r="A253" s="217"/>
      <c r="B253" s="218"/>
      <c r="C253" s="247" t="s">
        <v>302</v>
      </c>
      <c r="D253" s="221"/>
      <c r="E253" s="222">
        <v>20</v>
      </c>
      <c r="F253" s="220"/>
      <c r="G253" s="220"/>
      <c r="H253" s="220"/>
      <c r="I253" s="220"/>
      <c r="J253" s="220"/>
      <c r="K253" s="220"/>
      <c r="L253" s="220"/>
      <c r="M253" s="220"/>
      <c r="N253" s="219"/>
      <c r="O253" s="219"/>
      <c r="P253" s="219"/>
      <c r="Q253" s="219"/>
      <c r="R253" s="220"/>
      <c r="S253" s="220"/>
      <c r="T253" s="220"/>
      <c r="U253" s="220"/>
      <c r="V253" s="220"/>
      <c r="W253" s="220"/>
      <c r="X253" s="220"/>
      <c r="Y253" s="220"/>
      <c r="Z253" s="210"/>
      <c r="AA253" s="210"/>
      <c r="AB253" s="210"/>
      <c r="AC253" s="210"/>
      <c r="AD253" s="210"/>
      <c r="AE253" s="210"/>
      <c r="AF253" s="210"/>
      <c r="AG253" s="210" t="s">
        <v>129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2" x14ac:dyDescent="0.2">
      <c r="A254" s="217"/>
      <c r="B254" s="218"/>
      <c r="C254" s="248"/>
      <c r="D254" s="241"/>
      <c r="E254" s="241"/>
      <c r="F254" s="241"/>
      <c r="G254" s="241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20"/>
      <c r="Z254" s="210"/>
      <c r="AA254" s="210"/>
      <c r="AB254" s="210"/>
      <c r="AC254" s="210"/>
      <c r="AD254" s="210"/>
      <c r="AE254" s="210"/>
      <c r="AF254" s="210"/>
      <c r="AG254" s="210" t="s">
        <v>133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31">
        <v>29</v>
      </c>
      <c r="B255" s="232" t="s">
        <v>316</v>
      </c>
      <c r="C255" s="244" t="s">
        <v>317</v>
      </c>
      <c r="D255" s="233" t="s">
        <v>136</v>
      </c>
      <c r="E255" s="234">
        <v>20</v>
      </c>
      <c r="F255" s="235"/>
      <c r="G255" s="236">
        <f>ROUND(E255*F255,2)</f>
        <v>0</v>
      </c>
      <c r="H255" s="235"/>
      <c r="I255" s="236">
        <f>ROUND(E255*H255,2)</f>
        <v>0</v>
      </c>
      <c r="J255" s="235"/>
      <c r="K255" s="236">
        <f>ROUND(E255*J255,2)</f>
        <v>0</v>
      </c>
      <c r="L255" s="236">
        <v>21</v>
      </c>
      <c r="M255" s="236">
        <f>G255*(1+L255/100)</f>
        <v>0</v>
      </c>
      <c r="N255" s="234">
        <v>0</v>
      </c>
      <c r="O255" s="234">
        <f>ROUND(E255*N255,2)</f>
        <v>0</v>
      </c>
      <c r="P255" s="234">
        <v>0</v>
      </c>
      <c r="Q255" s="234">
        <f>ROUND(E255*P255,2)</f>
        <v>0</v>
      </c>
      <c r="R255" s="236"/>
      <c r="S255" s="236" t="s">
        <v>116</v>
      </c>
      <c r="T255" s="237" t="s">
        <v>314</v>
      </c>
      <c r="U255" s="220">
        <v>0</v>
      </c>
      <c r="V255" s="220">
        <f>ROUND(E255*U255,2)</f>
        <v>0</v>
      </c>
      <c r="W255" s="220"/>
      <c r="X255" s="220" t="s">
        <v>118</v>
      </c>
      <c r="Y255" s="220" t="s">
        <v>119</v>
      </c>
      <c r="Z255" s="210"/>
      <c r="AA255" s="210"/>
      <c r="AB255" s="210"/>
      <c r="AC255" s="210"/>
      <c r="AD255" s="210"/>
      <c r="AE255" s="210"/>
      <c r="AF255" s="210"/>
      <c r="AG255" s="210" t="s">
        <v>120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2" x14ac:dyDescent="0.2">
      <c r="A256" s="217"/>
      <c r="B256" s="218"/>
      <c r="C256" s="245" t="s">
        <v>318</v>
      </c>
      <c r="D256" s="238"/>
      <c r="E256" s="238"/>
      <c r="F256" s="238"/>
      <c r="G256" s="238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20"/>
      <c r="Z256" s="210"/>
      <c r="AA256" s="210"/>
      <c r="AB256" s="210"/>
      <c r="AC256" s="210"/>
      <c r="AD256" s="210"/>
      <c r="AE256" s="210"/>
      <c r="AF256" s="210"/>
      <c r="AG256" s="210" t="s">
        <v>122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3" x14ac:dyDescent="0.2">
      <c r="A257" s="217"/>
      <c r="B257" s="218"/>
      <c r="C257" s="246" t="s">
        <v>315</v>
      </c>
      <c r="D257" s="240"/>
      <c r="E257" s="240"/>
      <c r="F257" s="240"/>
      <c r="G257" s="240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20"/>
      <c r="Z257" s="210"/>
      <c r="AA257" s="210"/>
      <c r="AB257" s="210"/>
      <c r="AC257" s="210"/>
      <c r="AD257" s="210"/>
      <c r="AE257" s="210"/>
      <c r="AF257" s="210"/>
      <c r="AG257" s="210" t="s">
        <v>122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2" x14ac:dyDescent="0.2">
      <c r="A258" s="217"/>
      <c r="B258" s="218"/>
      <c r="C258" s="247" t="s">
        <v>302</v>
      </c>
      <c r="D258" s="221"/>
      <c r="E258" s="222">
        <v>20</v>
      </c>
      <c r="F258" s="220"/>
      <c r="G258" s="220"/>
      <c r="H258" s="220"/>
      <c r="I258" s="220"/>
      <c r="J258" s="220"/>
      <c r="K258" s="220"/>
      <c r="L258" s="220"/>
      <c r="M258" s="220"/>
      <c r="N258" s="219"/>
      <c r="O258" s="219"/>
      <c r="P258" s="219"/>
      <c r="Q258" s="219"/>
      <c r="R258" s="220"/>
      <c r="S258" s="220"/>
      <c r="T258" s="220"/>
      <c r="U258" s="220"/>
      <c r="V258" s="220"/>
      <c r="W258" s="220"/>
      <c r="X258" s="220"/>
      <c r="Y258" s="220"/>
      <c r="Z258" s="210"/>
      <c r="AA258" s="210"/>
      <c r="AB258" s="210"/>
      <c r="AC258" s="210"/>
      <c r="AD258" s="210"/>
      <c r="AE258" s="210"/>
      <c r="AF258" s="210"/>
      <c r="AG258" s="210" t="s">
        <v>129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2" x14ac:dyDescent="0.2">
      <c r="A259" s="217"/>
      <c r="B259" s="218"/>
      <c r="C259" s="248"/>
      <c r="D259" s="241"/>
      <c r="E259" s="241"/>
      <c r="F259" s="241"/>
      <c r="G259" s="241"/>
      <c r="H259" s="220"/>
      <c r="I259" s="220"/>
      <c r="J259" s="220"/>
      <c r="K259" s="220"/>
      <c r="L259" s="220"/>
      <c r="M259" s="220"/>
      <c r="N259" s="219"/>
      <c r="O259" s="219"/>
      <c r="P259" s="219"/>
      <c r="Q259" s="219"/>
      <c r="R259" s="220"/>
      <c r="S259" s="220"/>
      <c r="T259" s="220"/>
      <c r="U259" s="220"/>
      <c r="V259" s="220"/>
      <c r="W259" s="220"/>
      <c r="X259" s="220"/>
      <c r="Y259" s="220"/>
      <c r="Z259" s="210"/>
      <c r="AA259" s="210"/>
      <c r="AB259" s="210"/>
      <c r="AC259" s="210"/>
      <c r="AD259" s="210"/>
      <c r="AE259" s="210"/>
      <c r="AF259" s="210"/>
      <c r="AG259" s="210" t="s">
        <v>133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x14ac:dyDescent="0.2">
      <c r="A260" s="224" t="s">
        <v>111</v>
      </c>
      <c r="B260" s="225" t="s">
        <v>73</v>
      </c>
      <c r="C260" s="243" t="s">
        <v>74</v>
      </c>
      <c r="D260" s="226"/>
      <c r="E260" s="227"/>
      <c r="F260" s="228"/>
      <c r="G260" s="228">
        <f>SUMIF(AG261:AG270,"&lt;&gt;NOR",G261:G270)</f>
        <v>0</v>
      </c>
      <c r="H260" s="228"/>
      <c r="I260" s="228">
        <f>SUM(I261:I270)</f>
        <v>0</v>
      </c>
      <c r="J260" s="228"/>
      <c r="K260" s="228">
        <f>SUM(K261:K270)</f>
        <v>0</v>
      </c>
      <c r="L260" s="228"/>
      <c r="M260" s="228">
        <f>SUM(M261:M270)</f>
        <v>0</v>
      </c>
      <c r="N260" s="227"/>
      <c r="O260" s="227">
        <f>SUM(O261:O270)</f>
        <v>2.5499999999999998</v>
      </c>
      <c r="P260" s="227"/>
      <c r="Q260" s="227">
        <f>SUM(Q261:Q270)</f>
        <v>0</v>
      </c>
      <c r="R260" s="228"/>
      <c r="S260" s="228"/>
      <c r="T260" s="229"/>
      <c r="U260" s="223"/>
      <c r="V260" s="223">
        <f>SUM(V261:V270)</f>
        <v>0</v>
      </c>
      <c r="W260" s="223"/>
      <c r="X260" s="223"/>
      <c r="Y260" s="223"/>
      <c r="AG260" t="s">
        <v>112</v>
      </c>
    </row>
    <row r="261" spans="1:60" outlineLevel="1" x14ac:dyDescent="0.2">
      <c r="A261" s="231">
        <v>30</v>
      </c>
      <c r="B261" s="232" t="s">
        <v>319</v>
      </c>
      <c r="C261" s="244" t="s">
        <v>320</v>
      </c>
      <c r="D261" s="233" t="s">
        <v>321</v>
      </c>
      <c r="E261" s="234">
        <v>3</v>
      </c>
      <c r="F261" s="235"/>
      <c r="G261" s="236">
        <f>ROUND(E261*F261,2)</f>
        <v>0</v>
      </c>
      <c r="H261" s="235"/>
      <c r="I261" s="236">
        <f>ROUND(E261*H261,2)</f>
        <v>0</v>
      </c>
      <c r="J261" s="235"/>
      <c r="K261" s="236">
        <f>ROUND(E261*J261,2)</f>
        <v>0</v>
      </c>
      <c r="L261" s="236">
        <v>21</v>
      </c>
      <c r="M261" s="236">
        <f>G261*(1+L261/100)</f>
        <v>0</v>
      </c>
      <c r="N261" s="234">
        <v>0.43093999999999999</v>
      </c>
      <c r="O261" s="234">
        <f>ROUND(E261*N261,2)</f>
        <v>1.29</v>
      </c>
      <c r="P261" s="234">
        <v>0</v>
      </c>
      <c r="Q261" s="234">
        <f>ROUND(E261*P261,2)</f>
        <v>0</v>
      </c>
      <c r="R261" s="236"/>
      <c r="S261" s="236" t="s">
        <v>116</v>
      </c>
      <c r="T261" s="237" t="s">
        <v>151</v>
      </c>
      <c r="U261" s="220">
        <v>0</v>
      </c>
      <c r="V261" s="220">
        <f>ROUND(E261*U261,2)</f>
        <v>0</v>
      </c>
      <c r="W261" s="220"/>
      <c r="X261" s="220" t="s">
        <v>118</v>
      </c>
      <c r="Y261" s="220" t="s">
        <v>119</v>
      </c>
      <c r="Z261" s="210"/>
      <c r="AA261" s="210"/>
      <c r="AB261" s="210"/>
      <c r="AC261" s="210"/>
      <c r="AD261" s="210"/>
      <c r="AE261" s="210"/>
      <c r="AF261" s="210"/>
      <c r="AG261" s="210" t="s">
        <v>120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2" x14ac:dyDescent="0.2">
      <c r="A262" s="217"/>
      <c r="B262" s="218"/>
      <c r="C262" s="245" t="s">
        <v>137</v>
      </c>
      <c r="D262" s="238"/>
      <c r="E262" s="238"/>
      <c r="F262" s="238"/>
      <c r="G262" s="238"/>
      <c r="H262" s="220"/>
      <c r="I262" s="220"/>
      <c r="J262" s="220"/>
      <c r="K262" s="220"/>
      <c r="L262" s="220"/>
      <c r="M262" s="220"/>
      <c r="N262" s="219"/>
      <c r="O262" s="219"/>
      <c r="P262" s="219"/>
      <c r="Q262" s="219"/>
      <c r="R262" s="220"/>
      <c r="S262" s="220"/>
      <c r="T262" s="220"/>
      <c r="U262" s="220"/>
      <c r="V262" s="220"/>
      <c r="W262" s="220"/>
      <c r="X262" s="220"/>
      <c r="Y262" s="220"/>
      <c r="Z262" s="210"/>
      <c r="AA262" s="210"/>
      <c r="AB262" s="210"/>
      <c r="AC262" s="210"/>
      <c r="AD262" s="210"/>
      <c r="AE262" s="210"/>
      <c r="AF262" s="210"/>
      <c r="AG262" s="210" t="s">
        <v>122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3" x14ac:dyDescent="0.2">
      <c r="A263" s="217"/>
      <c r="B263" s="218"/>
      <c r="C263" s="246" t="s">
        <v>322</v>
      </c>
      <c r="D263" s="240"/>
      <c r="E263" s="240"/>
      <c r="F263" s="240"/>
      <c r="G263" s="240"/>
      <c r="H263" s="220"/>
      <c r="I263" s="220"/>
      <c r="J263" s="220"/>
      <c r="K263" s="220"/>
      <c r="L263" s="220"/>
      <c r="M263" s="220"/>
      <c r="N263" s="219"/>
      <c r="O263" s="219"/>
      <c r="P263" s="219"/>
      <c r="Q263" s="219"/>
      <c r="R263" s="220"/>
      <c r="S263" s="220"/>
      <c r="T263" s="220"/>
      <c r="U263" s="220"/>
      <c r="V263" s="220"/>
      <c r="W263" s="220"/>
      <c r="X263" s="220"/>
      <c r="Y263" s="220"/>
      <c r="Z263" s="210"/>
      <c r="AA263" s="210"/>
      <c r="AB263" s="210"/>
      <c r="AC263" s="210"/>
      <c r="AD263" s="210"/>
      <c r="AE263" s="210"/>
      <c r="AF263" s="210"/>
      <c r="AG263" s="210" t="s">
        <v>122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39" t="str">
        <f>C263</f>
        <v>- všechny nutné práce a materiály pro zvýšení nebo snížení zařízení (včetně nutné úpravy stávajícího povrchu vozovky nebo chodníku)</v>
      </c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">
      <c r="A264" s="217"/>
      <c r="B264" s="218"/>
      <c r="C264" s="247" t="s">
        <v>323</v>
      </c>
      <c r="D264" s="221"/>
      <c r="E264" s="222">
        <v>3</v>
      </c>
      <c r="F264" s="220"/>
      <c r="G264" s="220"/>
      <c r="H264" s="220"/>
      <c r="I264" s="220"/>
      <c r="J264" s="220"/>
      <c r="K264" s="220"/>
      <c r="L264" s="220"/>
      <c r="M264" s="220"/>
      <c r="N264" s="219"/>
      <c r="O264" s="219"/>
      <c r="P264" s="219"/>
      <c r="Q264" s="219"/>
      <c r="R264" s="220"/>
      <c r="S264" s="220"/>
      <c r="T264" s="220"/>
      <c r="U264" s="220"/>
      <c r="V264" s="220"/>
      <c r="W264" s="220"/>
      <c r="X264" s="220"/>
      <c r="Y264" s="220"/>
      <c r="Z264" s="210"/>
      <c r="AA264" s="210"/>
      <c r="AB264" s="210"/>
      <c r="AC264" s="210"/>
      <c r="AD264" s="210"/>
      <c r="AE264" s="210"/>
      <c r="AF264" s="210"/>
      <c r="AG264" s="210" t="s">
        <v>129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2" x14ac:dyDescent="0.2">
      <c r="A265" s="217"/>
      <c r="B265" s="218"/>
      <c r="C265" s="248"/>
      <c r="D265" s="241"/>
      <c r="E265" s="241"/>
      <c r="F265" s="241"/>
      <c r="G265" s="241"/>
      <c r="H265" s="220"/>
      <c r="I265" s="220"/>
      <c r="J265" s="220"/>
      <c r="K265" s="220"/>
      <c r="L265" s="220"/>
      <c r="M265" s="220"/>
      <c r="N265" s="219"/>
      <c r="O265" s="219"/>
      <c r="P265" s="219"/>
      <c r="Q265" s="219"/>
      <c r="R265" s="220"/>
      <c r="S265" s="220"/>
      <c r="T265" s="220"/>
      <c r="U265" s="220"/>
      <c r="V265" s="220"/>
      <c r="W265" s="220"/>
      <c r="X265" s="220"/>
      <c r="Y265" s="220"/>
      <c r="Z265" s="210"/>
      <c r="AA265" s="210"/>
      <c r="AB265" s="210"/>
      <c r="AC265" s="210"/>
      <c r="AD265" s="210"/>
      <c r="AE265" s="210"/>
      <c r="AF265" s="210"/>
      <c r="AG265" s="210" t="s">
        <v>133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31">
        <v>31</v>
      </c>
      <c r="B266" s="232" t="s">
        <v>324</v>
      </c>
      <c r="C266" s="244" t="s">
        <v>325</v>
      </c>
      <c r="D266" s="233" t="s">
        <v>321</v>
      </c>
      <c r="E266" s="234">
        <v>4</v>
      </c>
      <c r="F266" s="235"/>
      <c r="G266" s="236">
        <f>ROUND(E266*F266,2)</f>
        <v>0</v>
      </c>
      <c r="H266" s="235"/>
      <c r="I266" s="236">
        <f>ROUND(E266*H266,2)</f>
        <v>0</v>
      </c>
      <c r="J266" s="235"/>
      <c r="K266" s="236">
        <f>ROUND(E266*J266,2)</f>
        <v>0</v>
      </c>
      <c r="L266" s="236">
        <v>21</v>
      </c>
      <c r="M266" s="236">
        <f>G266*(1+L266/100)</f>
        <v>0</v>
      </c>
      <c r="N266" s="234">
        <v>0.31590000000000001</v>
      </c>
      <c r="O266" s="234">
        <f>ROUND(E266*N266,2)</f>
        <v>1.26</v>
      </c>
      <c r="P266" s="234">
        <v>0</v>
      </c>
      <c r="Q266" s="234">
        <f>ROUND(E266*P266,2)</f>
        <v>0</v>
      </c>
      <c r="R266" s="236"/>
      <c r="S266" s="236" t="s">
        <v>116</v>
      </c>
      <c r="T266" s="237" t="s">
        <v>151</v>
      </c>
      <c r="U266" s="220">
        <v>0</v>
      </c>
      <c r="V266" s="220">
        <f>ROUND(E266*U266,2)</f>
        <v>0</v>
      </c>
      <c r="W266" s="220"/>
      <c r="X266" s="220" t="s">
        <v>118</v>
      </c>
      <c r="Y266" s="220" t="s">
        <v>119</v>
      </c>
      <c r="Z266" s="210"/>
      <c r="AA266" s="210"/>
      <c r="AB266" s="210"/>
      <c r="AC266" s="210"/>
      <c r="AD266" s="210"/>
      <c r="AE266" s="210"/>
      <c r="AF266" s="210"/>
      <c r="AG266" s="210" t="s">
        <v>120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2" x14ac:dyDescent="0.2">
      <c r="A267" s="217"/>
      <c r="B267" s="218"/>
      <c r="C267" s="245" t="s">
        <v>137</v>
      </c>
      <c r="D267" s="238"/>
      <c r="E267" s="238"/>
      <c r="F267" s="238"/>
      <c r="G267" s="238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20"/>
      <c r="Z267" s="210"/>
      <c r="AA267" s="210"/>
      <c r="AB267" s="210"/>
      <c r="AC267" s="210"/>
      <c r="AD267" s="210"/>
      <c r="AE267" s="210"/>
      <c r="AF267" s="210"/>
      <c r="AG267" s="210" t="s">
        <v>122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3" x14ac:dyDescent="0.2">
      <c r="A268" s="217"/>
      <c r="B268" s="218"/>
      <c r="C268" s="246" t="s">
        <v>322</v>
      </c>
      <c r="D268" s="240"/>
      <c r="E268" s="240"/>
      <c r="F268" s="240"/>
      <c r="G268" s="240"/>
      <c r="H268" s="220"/>
      <c r="I268" s="220"/>
      <c r="J268" s="220"/>
      <c r="K268" s="220"/>
      <c r="L268" s="220"/>
      <c r="M268" s="220"/>
      <c r="N268" s="219"/>
      <c r="O268" s="219"/>
      <c r="P268" s="219"/>
      <c r="Q268" s="219"/>
      <c r="R268" s="220"/>
      <c r="S268" s="220"/>
      <c r="T268" s="220"/>
      <c r="U268" s="220"/>
      <c r="V268" s="220"/>
      <c r="W268" s="220"/>
      <c r="X268" s="220"/>
      <c r="Y268" s="220"/>
      <c r="Z268" s="210"/>
      <c r="AA268" s="210"/>
      <c r="AB268" s="210"/>
      <c r="AC268" s="210"/>
      <c r="AD268" s="210"/>
      <c r="AE268" s="210"/>
      <c r="AF268" s="210"/>
      <c r="AG268" s="210" t="s">
        <v>122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39" t="str">
        <f>C268</f>
        <v>- všechny nutné práce a materiály pro zvýšení nebo snížení zařízení (včetně nutné úpravy stávajícího povrchu vozovky nebo chodníku)</v>
      </c>
      <c r="BB268" s="210"/>
      <c r="BC268" s="210"/>
      <c r="BD268" s="210"/>
      <c r="BE268" s="210"/>
      <c r="BF268" s="210"/>
      <c r="BG268" s="210"/>
      <c r="BH268" s="210"/>
    </row>
    <row r="269" spans="1:60" outlineLevel="2" x14ac:dyDescent="0.2">
      <c r="A269" s="217"/>
      <c r="B269" s="218"/>
      <c r="C269" s="247" t="s">
        <v>67</v>
      </c>
      <c r="D269" s="221"/>
      <c r="E269" s="222">
        <v>4</v>
      </c>
      <c r="F269" s="220"/>
      <c r="G269" s="220"/>
      <c r="H269" s="220"/>
      <c r="I269" s="220"/>
      <c r="J269" s="220"/>
      <c r="K269" s="220"/>
      <c r="L269" s="220"/>
      <c r="M269" s="220"/>
      <c r="N269" s="219"/>
      <c r="O269" s="219"/>
      <c r="P269" s="219"/>
      <c r="Q269" s="219"/>
      <c r="R269" s="220"/>
      <c r="S269" s="220"/>
      <c r="T269" s="220"/>
      <c r="U269" s="220"/>
      <c r="V269" s="220"/>
      <c r="W269" s="220"/>
      <c r="X269" s="220"/>
      <c r="Y269" s="220"/>
      <c r="Z269" s="210"/>
      <c r="AA269" s="210"/>
      <c r="AB269" s="210"/>
      <c r="AC269" s="210"/>
      <c r="AD269" s="210"/>
      <c r="AE269" s="210"/>
      <c r="AF269" s="210"/>
      <c r="AG269" s="210" t="s">
        <v>129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2" x14ac:dyDescent="0.2">
      <c r="A270" s="217"/>
      <c r="B270" s="218"/>
      <c r="C270" s="248"/>
      <c r="D270" s="241"/>
      <c r="E270" s="241"/>
      <c r="F270" s="241"/>
      <c r="G270" s="241"/>
      <c r="H270" s="220"/>
      <c r="I270" s="220"/>
      <c r="J270" s="220"/>
      <c r="K270" s="220"/>
      <c r="L270" s="220"/>
      <c r="M270" s="220"/>
      <c r="N270" s="219"/>
      <c r="O270" s="219"/>
      <c r="P270" s="219"/>
      <c r="Q270" s="219"/>
      <c r="R270" s="220"/>
      <c r="S270" s="220"/>
      <c r="T270" s="220"/>
      <c r="U270" s="220"/>
      <c r="V270" s="220"/>
      <c r="W270" s="220"/>
      <c r="X270" s="220"/>
      <c r="Y270" s="220"/>
      <c r="Z270" s="210"/>
      <c r="AA270" s="210"/>
      <c r="AB270" s="210"/>
      <c r="AC270" s="210"/>
      <c r="AD270" s="210"/>
      <c r="AE270" s="210"/>
      <c r="AF270" s="210"/>
      <c r="AG270" s="210" t="s">
        <v>133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x14ac:dyDescent="0.2">
      <c r="A271" s="224" t="s">
        <v>111</v>
      </c>
      <c r="B271" s="225" t="s">
        <v>75</v>
      </c>
      <c r="C271" s="243" t="s">
        <v>76</v>
      </c>
      <c r="D271" s="226"/>
      <c r="E271" s="227"/>
      <c r="F271" s="228"/>
      <c r="G271" s="228">
        <f>SUMIF(AG272:AG277,"&lt;&gt;NOR",G272:G277)</f>
        <v>0</v>
      </c>
      <c r="H271" s="228"/>
      <c r="I271" s="228">
        <f>SUM(I272:I277)</f>
        <v>0</v>
      </c>
      <c r="J271" s="228"/>
      <c r="K271" s="228">
        <f>SUM(K272:K277)</f>
        <v>0</v>
      </c>
      <c r="L271" s="228"/>
      <c r="M271" s="228">
        <f>SUM(M272:M277)</f>
        <v>0</v>
      </c>
      <c r="N271" s="227"/>
      <c r="O271" s="227">
        <f>SUM(O272:O277)</f>
        <v>0</v>
      </c>
      <c r="P271" s="227"/>
      <c r="Q271" s="227">
        <f>SUM(Q272:Q277)</f>
        <v>0</v>
      </c>
      <c r="R271" s="228"/>
      <c r="S271" s="228"/>
      <c r="T271" s="229"/>
      <c r="U271" s="223"/>
      <c r="V271" s="223">
        <f>SUM(V272:V277)</f>
        <v>0</v>
      </c>
      <c r="W271" s="223"/>
      <c r="X271" s="223"/>
      <c r="Y271" s="223"/>
      <c r="AG271" t="s">
        <v>112</v>
      </c>
    </row>
    <row r="272" spans="1:60" outlineLevel="1" x14ac:dyDescent="0.2">
      <c r="A272" s="231">
        <v>32</v>
      </c>
      <c r="B272" s="232" t="s">
        <v>326</v>
      </c>
      <c r="C272" s="244" t="s">
        <v>327</v>
      </c>
      <c r="D272" s="233" t="s">
        <v>190</v>
      </c>
      <c r="E272" s="234">
        <v>65.5</v>
      </c>
      <c r="F272" s="235"/>
      <c r="G272" s="236">
        <f>ROUND(E272*F272,2)</f>
        <v>0</v>
      </c>
      <c r="H272" s="235"/>
      <c r="I272" s="236">
        <f>ROUND(E272*H272,2)</f>
        <v>0</v>
      </c>
      <c r="J272" s="235"/>
      <c r="K272" s="236">
        <f>ROUND(E272*J272,2)</f>
        <v>0</v>
      </c>
      <c r="L272" s="236">
        <v>21</v>
      </c>
      <c r="M272" s="236">
        <f>G272*(1+L272/100)</f>
        <v>0</v>
      </c>
      <c r="N272" s="234">
        <v>0</v>
      </c>
      <c r="O272" s="234">
        <f>ROUND(E272*N272,2)</f>
        <v>0</v>
      </c>
      <c r="P272" s="234">
        <v>0</v>
      </c>
      <c r="Q272" s="234">
        <f>ROUND(E272*P272,2)</f>
        <v>0</v>
      </c>
      <c r="R272" s="236"/>
      <c r="S272" s="236" t="s">
        <v>116</v>
      </c>
      <c r="T272" s="237" t="s">
        <v>151</v>
      </c>
      <c r="U272" s="220">
        <v>0</v>
      </c>
      <c r="V272" s="220">
        <f>ROUND(E272*U272,2)</f>
        <v>0</v>
      </c>
      <c r="W272" s="220"/>
      <c r="X272" s="220" t="s">
        <v>118</v>
      </c>
      <c r="Y272" s="220" t="s">
        <v>119</v>
      </c>
      <c r="Z272" s="210"/>
      <c r="AA272" s="210"/>
      <c r="AB272" s="210"/>
      <c r="AC272" s="210"/>
      <c r="AD272" s="210"/>
      <c r="AE272" s="210"/>
      <c r="AF272" s="210"/>
      <c r="AG272" s="210" t="s">
        <v>120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2" x14ac:dyDescent="0.2">
      <c r="A273" s="217"/>
      <c r="B273" s="218"/>
      <c r="C273" s="245" t="s">
        <v>137</v>
      </c>
      <c r="D273" s="238"/>
      <c r="E273" s="238"/>
      <c r="F273" s="238"/>
      <c r="G273" s="238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20"/>
      <c r="Z273" s="210"/>
      <c r="AA273" s="210"/>
      <c r="AB273" s="210"/>
      <c r="AC273" s="210"/>
      <c r="AD273" s="210"/>
      <c r="AE273" s="210"/>
      <c r="AF273" s="210"/>
      <c r="AG273" s="210" t="s">
        <v>122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3" x14ac:dyDescent="0.2">
      <c r="A274" s="217"/>
      <c r="B274" s="218"/>
      <c r="C274" s="246" t="s">
        <v>328</v>
      </c>
      <c r="D274" s="240"/>
      <c r="E274" s="240"/>
      <c r="F274" s="240"/>
      <c r="G274" s="240"/>
      <c r="H274" s="220"/>
      <c r="I274" s="220"/>
      <c r="J274" s="220"/>
      <c r="K274" s="220"/>
      <c r="L274" s="220"/>
      <c r="M274" s="220"/>
      <c r="N274" s="219"/>
      <c r="O274" s="219"/>
      <c r="P274" s="219"/>
      <c r="Q274" s="219"/>
      <c r="R274" s="220"/>
      <c r="S274" s="220"/>
      <c r="T274" s="220"/>
      <c r="U274" s="220"/>
      <c r="V274" s="220"/>
      <c r="W274" s="220"/>
      <c r="X274" s="220"/>
      <c r="Y274" s="220"/>
      <c r="Z274" s="210"/>
      <c r="AA274" s="210"/>
      <c r="AB274" s="210"/>
      <c r="AC274" s="210"/>
      <c r="AD274" s="210"/>
      <c r="AE274" s="210"/>
      <c r="AF274" s="210"/>
      <c r="AG274" s="210" t="s">
        <v>122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3" x14ac:dyDescent="0.2">
      <c r="A275" s="217"/>
      <c r="B275" s="218"/>
      <c r="C275" s="246" t="s">
        <v>329</v>
      </c>
      <c r="D275" s="240"/>
      <c r="E275" s="240"/>
      <c r="F275" s="240"/>
      <c r="G275" s="240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20"/>
      <c r="Z275" s="210"/>
      <c r="AA275" s="210"/>
      <c r="AB275" s="210"/>
      <c r="AC275" s="210"/>
      <c r="AD275" s="210"/>
      <c r="AE275" s="210"/>
      <c r="AF275" s="210"/>
      <c r="AG275" s="210" t="s">
        <v>122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2" x14ac:dyDescent="0.2">
      <c r="A276" s="217"/>
      <c r="B276" s="218"/>
      <c r="C276" s="247" t="s">
        <v>330</v>
      </c>
      <c r="D276" s="221"/>
      <c r="E276" s="222">
        <v>65.5</v>
      </c>
      <c r="F276" s="220"/>
      <c r="G276" s="220"/>
      <c r="H276" s="220"/>
      <c r="I276" s="220"/>
      <c r="J276" s="220"/>
      <c r="K276" s="220"/>
      <c r="L276" s="220"/>
      <c r="M276" s="220"/>
      <c r="N276" s="219"/>
      <c r="O276" s="219"/>
      <c r="P276" s="219"/>
      <c r="Q276" s="219"/>
      <c r="R276" s="220"/>
      <c r="S276" s="220"/>
      <c r="T276" s="220"/>
      <c r="U276" s="220"/>
      <c r="V276" s="220"/>
      <c r="W276" s="220"/>
      <c r="X276" s="220"/>
      <c r="Y276" s="220"/>
      <c r="Z276" s="210"/>
      <c r="AA276" s="210"/>
      <c r="AB276" s="210"/>
      <c r="AC276" s="210"/>
      <c r="AD276" s="210"/>
      <c r="AE276" s="210"/>
      <c r="AF276" s="210"/>
      <c r="AG276" s="210" t="s">
        <v>129</v>
      </c>
      <c r="AH276" s="210">
        <v>5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2" x14ac:dyDescent="0.2">
      <c r="A277" s="217"/>
      <c r="B277" s="218"/>
      <c r="C277" s="248"/>
      <c r="D277" s="241"/>
      <c r="E277" s="241"/>
      <c r="F277" s="241"/>
      <c r="G277" s="241"/>
      <c r="H277" s="220"/>
      <c r="I277" s="220"/>
      <c r="J277" s="220"/>
      <c r="K277" s="220"/>
      <c r="L277" s="220"/>
      <c r="M277" s="220"/>
      <c r="N277" s="219"/>
      <c r="O277" s="219"/>
      <c r="P277" s="219"/>
      <c r="Q277" s="219"/>
      <c r="R277" s="220"/>
      <c r="S277" s="220"/>
      <c r="T277" s="220"/>
      <c r="U277" s="220"/>
      <c r="V277" s="220"/>
      <c r="W277" s="220"/>
      <c r="X277" s="220"/>
      <c r="Y277" s="220"/>
      <c r="Z277" s="210"/>
      <c r="AA277" s="210"/>
      <c r="AB277" s="210"/>
      <c r="AC277" s="210"/>
      <c r="AD277" s="210"/>
      <c r="AE277" s="210"/>
      <c r="AF277" s="210"/>
      <c r="AG277" s="210" t="s">
        <v>133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x14ac:dyDescent="0.2">
      <c r="A278" s="224" t="s">
        <v>111</v>
      </c>
      <c r="B278" s="225" t="s">
        <v>77</v>
      </c>
      <c r="C278" s="243" t="s">
        <v>78</v>
      </c>
      <c r="D278" s="226"/>
      <c r="E278" s="227"/>
      <c r="F278" s="228"/>
      <c r="G278" s="228">
        <f>SUMIF(AG279:AG290,"&lt;&gt;NOR",G279:G290)</f>
        <v>0</v>
      </c>
      <c r="H278" s="228"/>
      <c r="I278" s="228">
        <f>SUM(I279:I290)</f>
        <v>0</v>
      </c>
      <c r="J278" s="228"/>
      <c r="K278" s="228">
        <f>SUM(K279:K290)</f>
        <v>0</v>
      </c>
      <c r="L278" s="228"/>
      <c r="M278" s="228">
        <f>SUM(M279:M290)</f>
        <v>0</v>
      </c>
      <c r="N278" s="227"/>
      <c r="O278" s="227">
        <f>SUM(O279:O290)</f>
        <v>0</v>
      </c>
      <c r="P278" s="227"/>
      <c r="Q278" s="227">
        <f>SUM(Q279:Q290)</f>
        <v>0</v>
      </c>
      <c r="R278" s="228"/>
      <c r="S278" s="228"/>
      <c r="T278" s="229"/>
      <c r="U278" s="223"/>
      <c r="V278" s="223">
        <f>SUM(V279:V290)</f>
        <v>0</v>
      </c>
      <c r="W278" s="223"/>
      <c r="X278" s="223"/>
      <c r="Y278" s="223"/>
      <c r="AG278" t="s">
        <v>112</v>
      </c>
    </row>
    <row r="279" spans="1:60" outlineLevel="1" x14ac:dyDescent="0.2">
      <c r="A279" s="231">
        <v>33</v>
      </c>
      <c r="B279" s="232" t="s">
        <v>331</v>
      </c>
      <c r="C279" s="244" t="s">
        <v>332</v>
      </c>
      <c r="D279" s="233" t="s">
        <v>136</v>
      </c>
      <c r="E279" s="234">
        <v>7319.24</v>
      </c>
      <c r="F279" s="235"/>
      <c r="G279" s="236">
        <f>ROUND(E279*F279,2)</f>
        <v>0</v>
      </c>
      <c r="H279" s="235"/>
      <c r="I279" s="236">
        <f>ROUND(E279*H279,2)</f>
        <v>0</v>
      </c>
      <c r="J279" s="235"/>
      <c r="K279" s="236">
        <f>ROUND(E279*J279,2)</f>
        <v>0</v>
      </c>
      <c r="L279" s="236">
        <v>21</v>
      </c>
      <c r="M279" s="236">
        <f>G279*(1+L279/100)</f>
        <v>0</v>
      </c>
      <c r="N279" s="234">
        <v>0</v>
      </c>
      <c r="O279" s="234">
        <f>ROUND(E279*N279,2)</f>
        <v>0</v>
      </c>
      <c r="P279" s="234">
        <v>0</v>
      </c>
      <c r="Q279" s="234">
        <f>ROUND(E279*P279,2)</f>
        <v>0</v>
      </c>
      <c r="R279" s="236"/>
      <c r="S279" s="236" t="s">
        <v>116</v>
      </c>
      <c r="T279" s="237" t="s">
        <v>117</v>
      </c>
      <c r="U279" s="220">
        <v>0</v>
      </c>
      <c r="V279" s="220">
        <f>ROUND(E279*U279,2)</f>
        <v>0</v>
      </c>
      <c r="W279" s="220"/>
      <c r="X279" s="220" t="s">
        <v>118</v>
      </c>
      <c r="Y279" s="220" t="s">
        <v>119</v>
      </c>
      <c r="Z279" s="210"/>
      <c r="AA279" s="210"/>
      <c r="AB279" s="210"/>
      <c r="AC279" s="210"/>
      <c r="AD279" s="210"/>
      <c r="AE279" s="210"/>
      <c r="AF279" s="210"/>
      <c r="AG279" s="210" t="s">
        <v>120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2" x14ac:dyDescent="0.2">
      <c r="A280" s="217"/>
      <c r="B280" s="218"/>
      <c r="C280" s="245" t="s">
        <v>137</v>
      </c>
      <c r="D280" s="238"/>
      <c r="E280" s="238"/>
      <c r="F280" s="238"/>
      <c r="G280" s="238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20"/>
      <c r="Z280" s="210"/>
      <c r="AA280" s="210"/>
      <c r="AB280" s="210"/>
      <c r="AC280" s="210"/>
      <c r="AD280" s="210"/>
      <c r="AE280" s="210"/>
      <c r="AF280" s="210"/>
      <c r="AG280" s="210" t="s">
        <v>122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3" x14ac:dyDescent="0.2">
      <c r="A281" s="217"/>
      <c r="B281" s="218"/>
      <c r="C281" s="246" t="s">
        <v>333</v>
      </c>
      <c r="D281" s="240"/>
      <c r="E281" s="240"/>
      <c r="F281" s="240"/>
      <c r="G281" s="240"/>
      <c r="H281" s="220"/>
      <c r="I281" s="220"/>
      <c r="J281" s="220"/>
      <c r="K281" s="220"/>
      <c r="L281" s="220"/>
      <c r="M281" s="220"/>
      <c r="N281" s="219"/>
      <c r="O281" s="219"/>
      <c r="P281" s="219"/>
      <c r="Q281" s="219"/>
      <c r="R281" s="220"/>
      <c r="S281" s="220"/>
      <c r="T281" s="220"/>
      <c r="U281" s="220"/>
      <c r="V281" s="220"/>
      <c r="W281" s="220"/>
      <c r="X281" s="220"/>
      <c r="Y281" s="220"/>
      <c r="Z281" s="210"/>
      <c r="AA281" s="210"/>
      <c r="AB281" s="210"/>
      <c r="AC281" s="210"/>
      <c r="AD281" s="210"/>
      <c r="AE281" s="210"/>
      <c r="AF281" s="210"/>
      <c r="AG281" s="210" t="s">
        <v>122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3" x14ac:dyDescent="0.2">
      <c r="A282" s="217"/>
      <c r="B282" s="218"/>
      <c r="C282" s="246" t="s">
        <v>334</v>
      </c>
      <c r="D282" s="240"/>
      <c r="E282" s="240"/>
      <c r="F282" s="240"/>
      <c r="G282" s="240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20"/>
      <c r="Z282" s="210"/>
      <c r="AA282" s="210"/>
      <c r="AB282" s="210"/>
      <c r="AC282" s="210"/>
      <c r="AD282" s="210"/>
      <c r="AE282" s="210"/>
      <c r="AF282" s="210"/>
      <c r="AG282" s="210" t="s">
        <v>122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2" x14ac:dyDescent="0.2">
      <c r="A283" s="217"/>
      <c r="B283" s="218"/>
      <c r="C283" s="247" t="s">
        <v>335</v>
      </c>
      <c r="D283" s="221"/>
      <c r="E283" s="222">
        <v>7319.24</v>
      </c>
      <c r="F283" s="220"/>
      <c r="G283" s="220"/>
      <c r="H283" s="220"/>
      <c r="I283" s="220"/>
      <c r="J283" s="220"/>
      <c r="K283" s="220"/>
      <c r="L283" s="220"/>
      <c r="M283" s="220"/>
      <c r="N283" s="219"/>
      <c r="O283" s="219"/>
      <c r="P283" s="219"/>
      <c r="Q283" s="219"/>
      <c r="R283" s="220"/>
      <c r="S283" s="220"/>
      <c r="T283" s="220"/>
      <c r="U283" s="220"/>
      <c r="V283" s="220"/>
      <c r="W283" s="220"/>
      <c r="X283" s="220"/>
      <c r="Y283" s="220"/>
      <c r="Z283" s="210"/>
      <c r="AA283" s="210"/>
      <c r="AB283" s="210"/>
      <c r="AC283" s="210"/>
      <c r="AD283" s="210"/>
      <c r="AE283" s="210"/>
      <c r="AF283" s="210"/>
      <c r="AG283" s="210" t="s">
        <v>129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2" x14ac:dyDescent="0.2">
      <c r="A284" s="217"/>
      <c r="B284" s="218"/>
      <c r="C284" s="248"/>
      <c r="D284" s="241"/>
      <c r="E284" s="241"/>
      <c r="F284" s="241"/>
      <c r="G284" s="241"/>
      <c r="H284" s="220"/>
      <c r="I284" s="220"/>
      <c r="J284" s="220"/>
      <c r="K284" s="220"/>
      <c r="L284" s="220"/>
      <c r="M284" s="220"/>
      <c r="N284" s="219"/>
      <c r="O284" s="219"/>
      <c r="P284" s="219"/>
      <c r="Q284" s="219"/>
      <c r="R284" s="220"/>
      <c r="S284" s="220"/>
      <c r="T284" s="220"/>
      <c r="U284" s="220"/>
      <c r="V284" s="220"/>
      <c r="W284" s="220"/>
      <c r="X284" s="220"/>
      <c r="Y284" s="220"/>
      <c r="Z284" s="210"/>
      <c r="AA284" s="210"/>
      <c r="AB284" s="210"/>
      <c r="AC284" s="210"/>
      <c r="AD284" s="210"/>
      <c r="AE284" s="210"/>
      <c r="AF284" s="210"/>
      <c r="AG284" s="210" t="s">
        <v>133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">
      <c r="A285" s="231">
        <v>34</v>
      </c>
      <c r="B285" s="232" t="s">
        <v>336</v>
      </c>
      <c r="C285" s="244" t="s">
        <v>337</v>
      </c>
      <c r="D285" s="233" t="s">
        <v>136</v>
      </c>
      <c r="E285" s="234">
        <v>20</v>
      </c>
      <c r="F285" s="235"/>
      <c r="G285" s="236">
        <f>ROUND(E285*F285,2)</f>
        <v>0</v>
      </c>
      <c r="H285" s="235"/>
      <c r="I285" s="236">
        <f>ROUND(E285*H285,2)</f>
        <v>0</v>
      </c>
      <c r="J285" s="235"/>
      <c r="K285" s="236">
        <f>ROUND(E285*J285,2)</f>
        <v>0</v>
      </c>
      <c r="L285" s="236">
        <v>21</v>
      </c>
      <c r="M285" s="236">
        <f>G285*(1+L285/100)</f>
        <v>0</v>
      </c>
      <c r="N285" s="234">
        <v>0</v>
      </c>
      <c r="O285" s="234">
        <f>ROUND(E285*N285,2)</f>
        <v>0</v>
      </c>
      <c r="P285" s="234">
        <v>0</v>
      </c>
      <c r="Q285" s="234">
        <f>ROUND(E285*P285,2)</f>
        <v>0</v>
      </c>
      <c r="R285" s="236"/>
      <c r="S285" s="236" t="s">
        <v>116</v>
      </c>
      <c r="T285" s="237" t="s">
        <v>314</v>
      </c>
      <c r="U285" s="220">
        <v>0</v>
      </c>
      <c r="V285" s="220">
        <f>ROUND(E285*U285,2)</f>
        <v>0</v>
      </c>
      <c r="W285" s="220"/>
      <c r="X285" s="220" t="s">
        <v>118</v>
      </c>
      <c r="Y285" s="220" t="s">
        <v>119</v>
      </c>
      <c r="Z285" s="210"/>
      <c r="AA285" s="210"/>
      <c r="AB285" s="210"/>
      <c r="AC285" s="210"/>
      <c r="AD285" s="210"/>
      <c r="AE285" s="210"/>
      <c r="AF285" s="210"/>
      <c r="AG285" s="210" t="s">
        <v>120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ht="22.5" outlineLevel="2" x14ac:dyDescent="0.2">
      <c r="A286" s="217"/>
      <c r="B286" s="218"/>
      <c r="C286" s="245" t="s">
        <v>338</v>
      </c>
      <c r="D286" s="238"/>
      <c r="E286" s="238"/>
      <c r="F286" s="238"/>
      <c r="G286" s="238"/>
      <c r="H286" s="220"/>
      <c r="I286" s="220"/>
      <c r="J286" s="220"/>
      <c r="K286" s="220"/>
      <c r="L286" s="220"/>
      <c r="M286" s="220"/>
      <c r="N286" s="219"/>
      <c r="O286" s="219"/>
      <c r="P286" s="219"/>
      <c r="Q286" s="219"/>
      <c r="R286" s="220"/>
      <c r="S286" s="220"/>
      <c r="T286" s="220"/>
      <c r="U286" s="220"/>
      <c r="V286" s="220"/>
      <c r="W286" s="220"/>
      <c r="X286" s="220"/>
      <c r="Y286" s="220"/>
      <c r="Z286" s="210"/>
      <c r="AA286" s="210"/>
      <c r="AB286" s="210"/>
      <c r="AC286" s="210"/>
      <c r="AD286" s="210"/>
      <c r="AE286" s="210"/>
      <c r="AF286" s="210"/>
      <c r="AG286" s="210" t="s">
        <v>122</v>
      </c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39" t="str">
        <f>C286</f>
        <v>otryskány VVP do hl. 10-20 mm (V případě že otryskánm dojde k odhalení výztuže propustku, bude výztuž očištěna a opatřena antikorozním nátěrem se spojovacím můstkem).</v>
      </c>
      <c r="BB286" s="210"/>
      <c r="BC286" s="210"/>
      <c r="BD286" s="210"/>
      <c r="BE286" s="210"/>
      <c r="BF286" s="210"/>
      <c r="BG286" s="210"/>
      <c r="BH286" s="210"/>
    </row>
    <row r="287" spans="1:60" outlineLevel="3" x14ac:dyDescent="0.2">
      <c r="A287" s="217"/>
      <c r="B287" s="218"/>
      <c r="C287" s="246" t="s">
        <v>346</v>
      </c>
      <c r="D287" s="240"/>
      <c r="E287" s="240"/>
      <c r="F287" s="240"/>
      <c r="G287" s="240"/>
      <c r="H287" s="220"/>
      <c r="I287" s="220"/>
      <c r="J287" s="220"/>
      <c r="K287" s="220"/>
      <c r="L287" s="220"/>
      <c r="M287" s="220"/>
      <c r="N287" s="219"/>
      <c r="O287" s="219"/>
      <c r="P287" s="219"/>
      <c r="Q287" s="219"/>
      <c r="R287" s="220"/>
      <c r="S287" s="220"/>
      <c r="T287" s="220"/>
      <c r="U287" s="220"/>
      <c r="V287" s="220"/>
      <c r="W287" s="220"/>
      <c r="X287" s="220"/>
      <c r="Y287" s="220"/>
      <c r="Z287" s="210"/>
      <c r="AA287" s="210"/>
      <c r="AB287" s="210"/>
      <c r="AC287" s="210"/>
      <c r="AD287" s="210"/>
      <c r="AE287" s="210"/>
      <c r="AF287" s="210"/>
      <c r="AG287" s="210" t="s">
        <v>122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3" x14ac:dyDescent="0.2">
      <c r="A288" s="217"/>
      <c r="B288" s="218"/>
      <c r="C288" s="246" t="s">
        <v>315</v>
      </c>
      <c r="D288" s="240"/>
      <c r="E288" s="240"/>
      <c r="F288" s="240"/>
      <c r="G288" s="240"/>
      <c r="H288" s="220"/>
      <c r="I288" s="220"/>
      <c r="J288" s="220"/>
      <c r="K288" s="220"/>
      <c r="L288" s="220"/>
      <c r="M288" s="220"/>
      <c r="N288" s="219"/>
      <c r="O288" s="219"/>
      <c r="P288" s="219"/>
      <c r="Q288" s="219"/>
      <c r="R288" s="220"/>
      <c r="S288" s="220"/>
      <c r="T288" s="220"/>
      <c r="U288" s="220"/>
      <c r="V288" s="220"/>
      <c r="W288" s="220"/>
      <c r="X288" s="220"/>
      <c r="Y288" s="220"/>
      <c r="Z288" s="210"/>
      <c r="AA288" s="210"/>
      <c r="AB288" s="210"/>
      <c r="AC288" s="210"/>
      <c r="AD288" s="210"/>
      <c r="AE288" s="210"/>
      <c r="AF288" s="210"/>
      <c r="AG288" s="210" t="s">
        <v>122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2" x14ac:dyDescent="0.2">
      <c r="A289" s="217"/>
      <c r="B289" s="218"/>
      <c r="C289" s="247" t="s">
        <v>302</v>
      </c>
      <c r="D289" s="221"/>
      <c r="E289" s="222">
        <v>20</v>
      </c>
      <c r="F289" s="220"/>
      <c r="G289" s="220"/>
      <c r="H289" s="220"/>
      <c r="I289" s="220"/>
      <c r="J289" s="220"/>
      <c r="K289" s="220"/>
      <c r="L289" s="220"/>
      <c r="M289" s="220"/>
      <c r="N289" s="219"/>
      <c r="O289" s="219"/>
      <c r="P289" s="219"/>
      <c r="Q289" s="219"/>
      <c r="R289" s="220"/>
      <c r="S289" s="220"/>
      <c r="T289" s="220"/>
      <c r="U289" s="220"/>
      <c r="V289" s="220"/>
      <c r="W289" s="220"/>
      <c r="X289" s="220"/>
      <c r="Y289" s="220"/>
      <c r="Z289" s="210"/>
      <c r="AA289" s="210"/>
      <c r="AB289" s="210"/>
      <c r="AC289" s="210"/>
      <c r="AD289" s="210"/>
      <c r="AE289" s="210"/>
      <c r="AF289" s="210"/>
      <c r="AG289" s="210" t="s">
        <v>129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2" x14ac:dyDescent="0.2">
      <c r="A290" s="217"/>
      <c r="B290" s="218"/>
      <c r="C290" s="248"/>
      <c r="D290" s="241"/>
      <c r="E290" s="241"/>
      <c r="F290" s="241"/>
      <c r="G290" s="241"/>
      <c r="H290" s="220"/>
      <c r="I290" s="220"/>
      <c r="J290" s="220"/>
      <c r="K290" s="220"/>
      <c r="L290" s="220"/>
      <c r="M290" s="220"/>
      <c r="N290" s="219"/>
      <c r="O290" s="219"/>
      <c r="P290" s="219"/>
      <c r="Q290" s="219"/>
      <c r="R290" s="220"/>
      <c r="S290" s="220"/>
      <c r="T290" s="220"/>
      <c r="U290" s="220"/>
      <c r="V290" s="220"/>
      <c r="W290" s="220"/>
      <c r="X290" s="220"/>
      <c r="Y290" s="220"/>
      <c r="Z290" s="210"/>
      <c r="AA290" s="210"/>
      <c r="AB290" s="210"/>
      <c r="AC290" s="210"/>
      <c r="AD290" s="210"/>
      <c r="AE290" s="210"/>
      <c r="AF290" s="210"/>
      <c r="AG290" s="210" t="s">
        <v>133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x14ac:dyDescent="0.2">
      <c r="A291" s="224" t="s">
        <v>111</v>
      </c>
      <c r="B291" s="225" t="s">
        <v>79</v>
      </c>
      <c r="C291" s="243" t="s">
        <v>80</v>
      </c>
      <c r="D291" s="226"/>
      <c r="E291" s="227"/>
      <c r="F291" s="228"/>
      <c r="G291" s="228">
        <f>SUMIF(AG292:AG294,"&lt;&gt;NOR",G292:G294)</f>
        <v>0</v>
      </c>
      <c r="H291" s="228"/>
      <c r="I291" s="228">
        <f>SUM(I292:I294)</f>
        <v>0</v>
      </c>
      <c r="J291" s="228"/>
      <c r="K291" s="228">
        <f>SUM(K292:K294)</f>
        <v>0</v>
      </c>
      <c r="L291" s="228"/>
      <c r="M291" s="228">
        <f>SUM(M292:M294)</f>
        <v>0</v>
      </c>
      <c r="N291" s="227"/>
      <c r="O291" s="227">
        <f>SUM(O292:O294)</f>
        <v>0</v>
      </c>
      <c r="P291" s="227"/>
      <c r="Q291" s="227">
        <f>SUM(Q292:Q294)</f>
        <v>0</v>
      </c>
      <c r="R291" s="228"/>
      <c r="S291" s="228"/>
      <c r="T291" s="229"/>
      <c r="U291" s="223"/>
      <c r="V291" s="223">
        <f>SUM(V292:V294)</f>
        <v>0</v>
      </c>
      <c r="W291" s="223"/>
      <c r="X291" s="223"/>
      <c r="Y291" s="223"/>
      <c r="AG291" t="s">
        <v>112</v>
      </c>
    </row>
    <row r="292" spans="1:60" outlineLevel="1" x14ac:dyDescent="0.2">
      <c r="A292" s="231">
        <v>35</v>
      </c>
      <c r="B292" s="232" t="s">
        <v>339</v>
      </c>
      <c r="C292" s="244" t="s">
        <v>340</v>
      </c>
      <c r="D292" s="233" t="s">
        <v>341</v>
      </c>
      <c r="E292" s="234">
        <v>2107.94112</v>
      </c>
      <c r="F292" s="235"/>
      <c r="G292" s="236">
        <f>ROUND(E292*F292,2)</f>
        <v>0</v>
      </c>
      <c r="H292" s="235"/>
      <c r="I292" s="236">
        <f>ROUND(E292*H292,2)</f>
        <v>0</v>
      </c>
      <c r="J292" s="235"/>
      <c r="K292" s="236">
        <f>ROUND(E292*J292,2)</f>
        <v>0</v>
      </c>
      <c r="L292" s="236">
        <v>21</v>
      </c>
      <c r="M292" s="236">
        <f>G292*(1+L292/100)</f>
        <v>0</v>
      </c>
      <c r="N292" s="234">
        <v>0</v>
      </c>
      <c r="O292" s="234">
        <f>ROUND(E292*N292,2)</f>
        <v>0</v>
      </c>
      <c r="P292" s="234">
        <v>0</v>
      </c>
      <c r="Q292" s="234">
        <f>ROUND(E292*P292,2)</f>
        <v>0</v>
      </c>
      <c r="R292" s="236"/>
      <c r="S292" s="236" t="s">
        <v>286</v>
      </c>
      <c r="T292" s="237" t="s">
        <v>342</v>
      </c>
      <c r="U292" s="220">
        <v>0</v>
      </c>
      <c r="V292" s="220">
        <f>ROUND(E292*U292,2)</f>
        <v>0</v>
      </c>
      <c r="W292" s="220"/>
      <c r="X292" s="220" t="s">
        <v>223</v>
      </c>
      <c r="Y292" s="220" t="s">
        <v>119</v>
      </c>
      <c r="Z292" s="210"/>
      <c r="AA292" s="210"/>
      <c r="AB292" s="210"/>
      <c r="AC292" s="210"/>
      <c r="AD292" s="210"/>
      <c r="AE292" s="210"/>
      <c r="AF292" s="210"/>
      <c r="AG292" s="210" t="s">
        <v>224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2" x14ac:dyDescent="0.2">
      <c r="A293" s="217"/>
      <c r="B293" s="218"/>
      <c r="C293" s="247" t="s">
        <v>343</v>
      </c>
      <c r="D293" s="221"/>
      <c r="E293" s="222">
        <v>2107.94112</v>
      </c>
      <c r="F293" s="220"/>
      <c r="G293" s="220"/>
      <c r="H293" s="220"/>
      <c r="I293" s="220"/>
      <c r="J293" s="220"/>
      <c r="K293" s="220"/>
      <c r="L293" s="220"/>
      <c r="M293" s="220"/>
      <c r="N293" s="219"/>
      <c r="O293" s="219"/>
      <c r="P293" s="219"/>
      <c r="Q293" s="219"/>
      <c r="R293" s="220"/>
      <c r="S293" s="220"/>
      <c r="T293" s="220"/>
      <c r="U293" s="220"/>
      <c r="V293" s="220"/>
      <c r="W293" s="220"/>
      <c r="X293" s="220"/>
      <c r="Y293" s="220"/>
      <c r="Z293" s="210"/>
      <c r="AA293" s="210"/>
      <c r="AB293" s="210"/>
      <c r="AC293" s="210"/>
      <c r="AD293" s="210"/>
      <c r="AE293" s="210"/>
      <c r="AF293" s="210"/>
      <c r="AG293" s="210" t="s">
        <v>129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2" x14ac:dyDescent="0.2">
      <c r="A294" s="217"/>
      <c r="B294" s="218"/>
      <c r="C294" s="248"/>
      <c r="D294" s="241"/>
      <c r="E294" s="241"/>
      <c r="F294" s="241"/>
      <c r="G294" s="241"/>
      <c r="H294" s="220"/>
      <c r="I294" s="220"/>
      <c r="J294" s="220"/>
      <c r="K294" s="220"/>
      <c r="L294" s="220"/>
      <c r="M294" s="220"/>
      <c r="N294" s="219"/>
      <c r="O294" s="219"/>
      <c r="P294" s="219"/>
      <c r="Q294" s="219"/>
      <c r="R294" s="220"/>
      <c r="S294" s="220"/>
      <c r="T294" s="220"/>
      <c r="U294" s="220"/>
      <c r="V294" s="220"/>
      <c r="W294" s="220"/>
      <c r="X294" s="220"/>
      <c r="Y294" s="220"/>
      <c r="Z294" s="210"/>
      <c r="AA294" s="210"/>
      <c r="AB294" s="210"/>
      <c r="AC294" s="210"/>
      <c r="AD294" s="210"/>
      <c r="AE294" s="210"/>
      <c r="AF294" s="210"/>
      <c r="AG294" s="210" t="s">
        <v>133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x14ac:dyDescent="0.2">
      <c r="A295" s="3"/>
      <c r="B295" s="4"/>
      <c r="C295" s="250"/>
      <c r="D295" s="6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AE295">
        <v>12</v>
      </c>
      <c r="AF295">
        <v>21</v>
      </c>
      <c r="AG295" t="s">
        <v>97</v>
      </c>
    </row>
    <row r="296" spans="1:60" x14ac:dyDescent="0.2">
      <c r="A296" s="213"/>
      <c r="B296" s="214" t="s">
        <v>29</v>
      </c>
      <c r="C296" s="251"/>
      <c r="D296" s="215"/>
      <c r="E296" s="216"/>
      <c r="F296" s="216"/>
      <c r="G296" s="230">
        <f>G8+G104+G119+G143+G233+G260+G271+G278+G291</f>
        <v>0</v>
      </c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AE296">
        <f>SUMIF(L7:L294,AE295,G7:G294)</f>
        <v>0</v>
      </c>
      <c r="AF296">
        <f>SUMIF(L7:L294,AF295,G7:G294)</f>
        <v>0</v>
      </c>
      <c r="AG296" t="s">
        <v>344</v>
      </c>
    </row>
    <row r="297" spans="1:60" x14ac:dyDescent="0.2">
      <c r="C297" s="252"/>
      <c r="D297" s="10"/>
      <c r="AG297" t="s">
        <v>347</v>
      </c>
    </row>
    <row r="298" spans="1:60" x14ac:dyDescent="0.2">
      <c r="D298" s="10"/>
    </row>
    <row r="299" spans="1:60" x14ac:dyDescent="0.2">
      <c r="D299" s="10"/>
    </row>
    <row r="300" spans="1:60" x14ac:dyDescent="0.2">
      <c r="D300" s="10"/>
    </row>
    <row r="301" spans="1:60" x14ac:dyDescent="0.2">
      <c r="D301" s="10"/>
    </row>
    <row r="302" spans="1:60" x14ac:dyDescent="0.2">
      <c r="D302" s="10"/>
    </row>
    <row r="303" spans="1:60" x14ac:dyDescent="0.2">
      <c r="D303" s="10"/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4iEE6vNRojHV/2yg+zRGR40xb+IKN0f/ClnjlTZ2hp17RM8l85cyYObdIMHrNA6FtyplLyVOcmy8F5nxu4L3w==" saltValue="XgZ7xBsWEf7wwsYfuefy5g==" spinCount="100000" sheet="1" formatRows="0"/>
  <mergeCells count="206">
    <mergeCell ref="C290:G290"/>
    <mergeCell ref="C294:G294"/>
    <mergeCell ref="C281:G281"/>
    <mergeCell ref="C282:G282"/>
    <mergeCell ref="C284:G284"/>
    <mergeCell ref="C286:G286"/>
    <mergeCell ref="C287:G287"/>
    <mergeCell ref="C288:G288"/>
    <mergeCell ref="C270:G270"/>
    <mergeCell ref="C273:G273"/>
    <mergeCell ref="C274:G274"/>
    <mergeCell ref="C275:G275"/>
    <mergeCell ref="C277:G277"/>
    <mergeCell ref="C280:G280"/>
    <mergeCell ref="C259:G259"/>
    <mergeCell ref="C262:G262"/>
    <mergeCell ref="C263:G263"/>
    <mergeCell ref="C265:G265"/>
    <mergeCell ref="C267:G267"/>
    <mergeCell ref="C268:G268"/>
    <mergeCell ref="C248:G248"/>
    <mergeCell ref="C250:G250"/>
    <mergeCell ref="C252:G252"/>
    <mergeCell ref="C254:G254"/>
    <mergeCell ref="C256:G256"/>
    <mergeCell ref="C257:G257"/>
    <mergeCell ref="C241:G241"/>
    <mergeCell ref="C243:G243"/>
    <mergeCell ref="C244:G244"/>
    <mergeCell ref="C245:G245"/>
    <mergeCell ref="C246:G246"/>
    <mergeCell ref="C247:G247"/>
    <mergeCell ref="C232:G232"/>
    <mergeCell ref="C235:G235"/>
    <mergeCell ref="C236:G236"/>
    <mergeCell ref="C237:G237"/>
    <mergeCell ref="C238:G238"/>
    <mergeCell ref="C239:G239"/>
    <mergeCell ref="C225:G225"/>
    <mergeCell ref="C226:G226"/>
    <mergeCell ref="C227:G227"/>
    <mergeCell ref="C228:G228"/>
    <mergeCell ref="C229:G229"/>
    <mergeCell ref="C230:G230"/>
    <mergeCell ref="C217:G217"/>
    <mergeCell ref="C218:G218"/>
    <mergeCell ref="C219:G219"/>
    <mergeCell ref="C220:G220"/>
    <mergeCell ref="C221:G221"/>
    <mergeCell ref="C223:G223"/>
    <mergeCell ref="C208:G208"/>
    <mergeCell ref="C210:G210"/>
    <mergeCell ref="C211:G211"/>
    <mergeCell ref="C212:G212"/>
    <mergeCell ref="C214:G214"/>
    <mergeCell ref="C216:G216"/>
    <mergeCell ref="C199:G199"/>
    <mergeCell ref="C200:G200"/>
    <mergeCell ref="C201:G201"/>
    <mergeCell ref="C202:G202"/>
    <mergeCell ref="C203:G203"/>
    <mergeCell ref="C205:G205"/>
    <mergeCell ref="C191:G191"/>
    <mergeCell ref="C193:G193"/>
    <mergeCell ref="C195:G195"/>
    <mergeCell ref="C196:G196"/>
    <mergeCell ref="C197:G197"/>
    <mergeCell ref="C198:G198"/>
    <mergeCell ref="C185:G185"/>
    <mergeCell ref="C186:G186"/>
    <mergeCell ref="C187:G187"/>
    <mergeCell ref="C188:G188"/>
    <mergeCell ref="C189:G189"/>
    <mergeCell ref="C190:G190"/>
    <mergeCell ref="C177:G177"/>
    <mergeCell ref="C178:G178"/>
    <mergeCell ref="C179:G179"/>
    <mergeCell ref="C181:G181"/>
    <mergeCell ref="C183:G183"/>
    <mergeCell ref="C184:G184"/>
    <mergeCell ref="C169:G169"/>
    <mergeCell ref="C170:G170"/>
    <mergeCell ref="C172:G172"/>
    <mergeCell ref="C174:G174"/>
    <mergeCell ref="C175:G175"/>
    <mergeCell ref="C176:G176"/>
    <mergeCell ref="C161:G161"/>
    <mergeCell ref="C162:G162"/>
    <mergeCell ref="C164:G164"/>
    <mergeCell ref="C166:G166"/>
    <mergeCell ref="C167:G167"/>
    <mergeCell ref="C168:G168"/>
    <mergeCell ref="C154:G154"/>
    <mergeCell ref="C156:G156"/>
    <mergeCell ref="C157:G157"/>
    <mergeCell ref="C158:G158"/>
    <mergeCell ref="C159:G159"/>
    <mergeCell ref="C160:G160"/>
    <mergeCell ref="C147:G147"/>
    <mergeCell ref="C148:G148"/>
    <mergeCell ref="C149:G149"/>
    <mergeCell ref="C150:G150"/>
    <mergeCell ref="C151:G151"/>
    <mergeCell ref="C152:G152"/>
    <mergeCell ref="C138:G138"/>
    <mergeCell ref="C139:G139"/>
    <mergeCell ref="C140:G140"/>
    <mergeCell ref="C142:G142"/>
    <mergeCell ref="C145:G145"/>
    <mergeCell ref="C146:G146"/>
    <mergeCell ref="C129:G129"/>
    <mergeCell ref="C130:G130"/>
    <mergeCell ref="C133:G133"/>
    <mergeCell ref="C135:G135"/>
    <mergeCell ref="C136:G136"/>
    <mergeCell ref="C137:G137"/>
    <mergeCell ref="C121:G121"/>
    <mergeCell ref="C123:G123"/>
    <mergeCell ref="C125:G125"/>
    <mergeCell ref="C126:G126"/>
    <mergeCell ref="C127:G127"/>
    <mergeCell ref="C128:G128"/>
    <mergeCell ref="C111:G111"/>
    <mergeCell ref="C112:G112"/>
    <mergeCell ref="C113:G113"/>
    <mergeCell ref="C114:G114"/>
    <mergeCell ref="C115:G115"/>
    <mergeCell ref="C118:G118"/>
    <mergeCell ref="C103:G103"/>
    <mergeCell ref="C106:G106"/>
    <mergeCell ref="C107:G107"/>
    <mergeCell ref="C108:G108"/>
    <mergeCell ref="C109:G109"/>
    <mergeCell ref="C110:G110"/>
    <mergeCell ref="C91:G91"/>
    <mergeCell ref="C92:G92"/>
    <mergeCell ref="C94:G94"/>
    <mergeCell ref="C97:G97"/>
    <mergeCell ref="C99:G99"/>
    <mergeCell ref="C100:G100"/>
    <mergeCell ref="C83:G83"/>
    <mergeCell ref="C84:G84"/>
    <mergeCell ref="C85:G85"/>
    <mergeCell ref="C86:G86"/>
    <mergeCell ref="C88:G88"/>
    <mergeCell ref="C90:G90"/>
    <mergeCell ref="C74:G74"/>
    <mergeCell ref="C76:G76"/>
    <mergeCell ref="C77:G77"/>
    <mergeCell ref="C78:G78"/>
    <mergeCell ref="C79:G79"/>
    <mergeCell ref="C81:G81"/>
    <mergeCell ref="C67:G67"/>
    <mergeCell ref="C68:G68"/>
    <mergeCell ref="C69:G69"/>
    <mergeCell ref="C70:G70"/>
    <mergeCell ref="C71:G71"/>
    <mergeCell ref="C72:G72"/>
    <mergeCell ref="C61:G61"/>
    <mergeCell ref="C62:G62"/>
    <mergeCell ref="C63:G63"/>
    <mergeCell ref="C64:G64"/>
    <mergeCell ref="C65:G65"/>
    <mergeCell ref="C66:G66"/>
    <mergeCell ref="C55:G55"/>
    <mergeCell ref="C56:G56"/>
    <mergeCell ref="C57:G57"/>
    <mergeCell ref="C58:G58"/>
    <mergeCell ref="C59:G59"/>
    <mergeCell ref="C60:G60"/>
    <mergeCell ref="C49:G49"/>
    <mergeCell ref="C50:G50"/>
    <mergeCell ref="C51:G51"/>
    <mergeCell ref="C52:G52"/>
    <mergeCell ref="C53:G53"/>
    <mergeCell ref="C54:G54"/>
    <mergeCell ref="C40:G40"/>
    <mergeCell ref="C42:G42"/>
    <mergeCell ref="C43:G43"/>
    <mergeCell ref="C44:G44"/>
    <mergeCell ref="C45:G45"/>
    <mergeCell ref="C47:G47"/>
    <mergeCell ref="C31:G31"/>
    <mergeCell ref="C33:G33"/>
    <mergeCell ref="C35:G35"/>
    <mergeCell ref="C36:G36"/>
    <mergeCell ref="C37:G37"/>
    <mergeCell ref="C38:G38"/>
    <mergeCell ref="C23:G23"/>
    <mergeCell ref="C24:G24"/>
    <mergeCell ref="C25:G25"/>
    <mergeCell ref="C27:G27"/>
    <mergeCell ref="C29:G29"/>
    <mergeCell ref="C30:G30"/>
    <mergeCell ref="C12:G12"/>
    <mergeCell ref="C13:G13"/>
    <mergeCell ref="C14:G14"/>
    <mergeCell ref="C15:G15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84</v>
      </c>
      <c r="B1" s="195"/>
      <c r="C1" s="195"/>
      <c r="D1" s="195"/>
      <c r="E1" s="195"/>
      <c r="F1" s="195"/>
      <c r="G1" s="195"/>
      <c r="AG1" t="s">
        <v>85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86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86</v>
      </c>
      <c r="AG3" t="s">
        <v>87</v>
      </c>
    </row>
    <row r="4" spans="1:60" ht="24.95" customHeight="1" x14ac:dyDescent="0.2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88</v>
      </c>
    </row>
    <row r="5" spans="1:60" x14ac:dyDescent="0.2">
      <c r="D5" s="10"/>
    </row>
    <row r="6" spans="1:60" ht="38.25" x14ac:dyDescent="0.2">
      <c r="A6" s="206" t="s">
        <v>89</v>
      </c>
      <c r="B6" s="208" t="s">
        <v>90</v>
      </c>
      <c r="C6" s="208" t="s">
        <v>91</v>
      </c>
      <c r="D6" s="207" t="s">
        <v>92</v>
      </c>
      <c r="E6" s="206" t="s">
        <v>93</v>
      </c>
      <c r="F6" s="205" t="s">
        <v>94</v>
      </c>
      <c r="G6" s="206" t="s">
        <v>29</v>
      </c>
      <c r="H6" s="209" t="s">
        <v>30</v>
      </c>
      <c r="I6" s="209" t="s">
        <v>95</v>
      </c>
      <c r="J6" s="209" t="s">
        <v>31</v>
      </c>
      <c r="K6" s="209" t="s">
        <v>96</v>
      </c>
      <c r="L6" s="209" t="s">
        <v>97</v>
      </c>
      <c r="M6" s="209" t="s">
        <v>98</v>
      </c>
      <c r="N6" s="209" t="s">
        <v>99</v>
      </c>
      <c r="O6" s="209" t="s">
        <v>100</v>
      </c>
      <c r="P6" s="209" t="s">
        <v>101</v>
      </c>
      <c r="Q6" s="209" t="s">
        <v>102</v>
      </c>
      <c r="R6" s="209" t="s">
        <v>103</v>
      </c>
      <c r="S6" s="209" t="s">
        <v>104</v>
      </c>
      <c r="T6" s="209" t="s">
        <v>105</v>
      </c>
      <c r="U6" s="209" t="s">
        <v>106</v>
      </c>
      <c r="V6" s="209" t="s">
        <v>107</v>
      </c>
      <c r="W6" s="209" t="s">
        <v>108</v>
      </c>
      <c r="X6" s="209" t="s">
        <v>109</v>
      </c>
      <c r="Y6" s="209" t="s">
        <v>110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111</v>
      </c>
      <c r="B8" s="225" t="s">
        <v>63</v>
      </c>
      <c r="C8" s="243" t="s">
        <v>64</v>
      </c>
      <c r="D8" s="226"/>
      <c r="E8" s="227"/>
      <c r="F8" s="228"/>
      <c r="G8" s="228">
        <f>SUMIF(AG9:AG49,"&lt;&gt;NOR",G9:G49)</f>
        <v>0</v>
      </c>
      <c r="H8" s="228"/>
      <c r="I8" s="228">
        <f>SUM(I9:I49)</f>
        <v>0</v>
      </c>
      <c r="J8" s="228"/>
      <c r="K8" s="228">
        <f>SUM(K9:K49)</f>
        <v>0</v>
      </c>
      <c r="L8" s="228"/>
      <c r="M8" s="228">
        <f>SUM(M9:M49)</f>
        <v>0</v>
      </c>
      <c r="N8" s="227"/>
      <c r="O8" s="227">
        <f>SUM(O9:O49)</f>
        <v>0</v>
      </c>
      <c r="P8" s="227"/>
      <c r="Q8" s="227">
        <f>SUM(Q9:Q49)</f>
        <v>0</v>
      </c>
      <c r="R8" s="228"/>
      <c r="S8" s="228"/>
      <c r="T8" s="229"/>
      <c r="U8" s="223"/>
      <c r="V8" s="223">
        <f>SUM(V9:V49)</f>
        <v>0</v>
      </c>
      <c r="W8" s="223"/>
      <c r="X8" s="223"/>
      <c r="Y8" s="223"/>
      <c r="AG8" t="s">
        <v>112</v>
      </c>
    </row>
    <row r="9" spans="1:60" outlineLevel="1" x14ac:dyDescent="0.2">
      <c r="A9" s="231">
        <v>1</v>
      </c>
      <c r="B9" s="232" t="s">
        <v>348</v>
      </c>
      <c r="C9" s="244" t="s">
        <v>349</v>
      </c>
      <c r="D9" s="233" t="s">
        <v>350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286</v>
      </c>
      <c r="T9" s="237" t="s">
        <v>342</v>
      </c>
      <c r="U9" s="220">
        <v>0</v>
      </c>
      <c r="V9" s="220">
        <f>ROUND(E9*U9,2)</f>
        <v>0</v>
      </c>
      <c r="W9" s="220"/>
      <c r="X9" s="220" t="s">
        <v>223</v>
      </c>
      <c r="Y9" s="220" t="s">
        <v>119</v>
      </c>
      <c r="Z9" s="210"/>
      <c r="AA9" s="210"/>
      <c r="AB9" s="210"/>
      <c r="AC9" s="210"/>
      <c r="AD9" s="210"/>
      <c r="AE9" s="210"/>
      <c r="AF9" s="210"/>
      <c r="AG9" s="210" t="s">
        <v>351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5" t="s">
        <v>352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122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6" t="s">
        <v>353</v>
      </c>
      <c r="D11" s="240"/>
      <c r="E11" s="240"/>
      <c r="F11" s="240"/>
      <c r="G11" s="24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122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9" t="str">
        <f>C11</f>
        <v>- zahrnuje veškeré náklady spojené s objednatelem požadovanými zkouškami dle schváleného kontrolního a zkušebního plánu, který bude předložen ke schválení dodadavatelem stavby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6" t="s">
        <v>354</v>
      </c>
      <c r="D12" s="240"/>
      <c r="E12" s="240"/>
      <c r="F12" s="240"/>
      <c r="G12" s="24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122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17"/>
      <c r="B13" s="218"/>
      <c r="C13" s="247" t="s">
        <v>355</v>
      </c>
      <c r="D13" s="221"/>
      <c r="E13" s="222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129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7" t="s">
        <v>63</v>
      </c>
      <c r="D14" s="221"/>
      <c r="E14" s="222">
        <v>1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129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17"/>
      <c r="B15" s="218"/>
      <c r="C15" s="248"/>
      <c r="D15" s="241"/>
      <c r="E15" s="241"/>
      <c r="F15" s="241"/>
      <c r="G15" s="241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133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1">
        <v>2</v>
      </c>
      <c r="B16" s="232" t="s">
        <v>356</v>
      </c>
      <c r="C16" s="244" t="s">
        <v>357</v>
      </c>
      <c r="D16" s="233" t="s">
        <v>350</v>
      </c>
      <c r="E16" s="234">
        <v>1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6"/>
      <c r="S16" s="236" t="s">
        <v>202</v>
      </c>
      <c r="T16" s="237" t="s">
        <v>342</v>
      </c>
      <c r="U16" s="220">
        <v>0</v>
      </c>
      <c r="V16" s="220">
        <f>ROUND(E16*U16,2)</f>
        <v>0</v>
      </c>
      <c r="W16" s="220"/>
      <c r="X16" s="220" t="s">
        <v>223</v>
      </c>
      <c r="Y16" s="220" t="s">
        <v>119</v>
      </c>
      <c r="Z16" s="210"/>
      <c r="AA16" s="210"/>
      <c r="AB16" s="210"/>
      <c r="AC16" s="210"/>
      <c r="AD16" s="210"/>
      <c r="AE16" s="210"/>
      <c r="AF16" s="210"/>
      <c r="AG16" s="210" t="s">
        <v>351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45" t="s">
        <v>358</v>
      </c>
      <c r="D17" s="238"/>
      <c r="E17" s="238"/>
      <c r="F17" s="238"/>
      <c r="G17" s="238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122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6" t="s">
        <v>359</v>
      </c>
      <c r="D18" s="240"/>
      <c r="E18" s="240"/>
      <c r="F18" s="240"/>
      <c r="G18" s="24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122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6" t="s">
        <v>360</v>
      </c>
      <c r="D19" s="240"/>
      <c r="E19" s="240"/>
      <c r="F19" s="240"/>
      <c r="G19" s="24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122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9" t="str">
        <f>C19</f>
        <v>Cena dále zahrnuje zřízení , údržbu, pronájem a odstranění přechodného dopravního značení po celou dobu stavby.</v>
      </c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47" t="s">
        <v>355</v>
      </c>
      <c r="D20" s="221"/>
      <c r="E20" s="222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129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47" t="s">
        <v>63</v>
      </c>
      <c r="D21" s="221"/>
      <c r="E21" s="222">
        <v>1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129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8"/>
      <c r="D22" s="241"/>
      <c r="E22" s="241"/>
      <c r="F22" s="241"/>
      <c r="G22" s="241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133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1">
        <v>3</v>
      </c>
      <c r="B23" s="232" t="s">
        <v>361</v>
      </c>
      <c r="C23" s="244" t="s">
        <v>362</v>
      </c>
      <c r="D23" s="233" t="s">
        <v>350</v>
      </c>
      <c r="E23" s="234">
        <v>1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6"/>
      <c r="S23" s="236" t="s">
        <v>202</v>
      </c>
      <c r="T23" s="237" t="s">
        <v>342</v>
      </c>
      <c r="U23" s="220">
        <v>0</v>
      </c>
      <c r="V23" s="220">
        <f>ROUND(E23*U23,2)</f>
        <v>0</v>
      </c>
      <c r="W23" s="220"/>
      <c r="X23" s="220" t="s">
        <v>223</v>
      </c>
      <c r="Y23" s="220" t="s">
        <v>119</v>
      </c>
      <c r="Z23" s="210"/>
      <c r="AA23" s="210"/>
      <c r="AB23" s="210"/>
      <c r="AC23" s="210"/>
      <c r="AD23" s="210"/>
      <c r="AE23" s="210"/>
      <c r="AF23" s="210"/>
      <c r="AG23" s="210" t="s">
        <v>351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45" t="s">
        <v>363</v>
      </c>
      <c r="D24" s="238"/>
      <c r="E24" s="238"/>
      <c r="F24" s="238"/>
      <c r="G24" s="238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122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39" t="str">
        <f>C24</f>
        <v>Náklady na vytyčení stávajících inženýrských sítí jejich správci, včetně provedení případných průzkumných sond</v>
      </c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47" t="s">
        <v>355</v>
      </c>
      <c r="D25" s="221"/>
      <c r="E25" s="222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129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47" t="s">
        <v>63</v>
      </c>
      <c r="D26" s="221"/>
      <c r="E26" s="222">
        <v>1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129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48"/>
      <c r="D27" s="241"/>
      <c r="E27" s="241"/>
      <c r="F27" s="241"/>
      <c r="G27" s="241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133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4</v>
      </c>
      <c r="B28" s="232" t="s">
        <v>364</v>
      </c>
      <c r="C28" s="244" t="s">
        <v>365</v>
      </c>
      <c r="D28" s="233" t="s">
        <v>350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286</v>
      </c>
      <c r="T28" s="237" t="s">
        <v>342</v>
      </c>
      <c r="U28" s="220">
        <v>0</v>
      </c>
      <c r="V28" s="220">
        <f>ROUND(E28*U28,2)</f>
        <v>0</v>
      </c>
      <c r="W28" s="220"/>
      <c r="X28" s="220" t="s">
        <v>223</v>
      </c>
      <c r="Y28" s="220" t="s">
        <v>119</v>
      </c>
      <c r="Z28" s="210"/>
      <c r="AA28" s="210"/>
      <c r="AB28" s="210"/>
      <c r="AC28" s="210"/>
      <c r="AD28" s="210"/>
      <c r="AE28" s="210"/>
      <c r="AF28" s="210"/>
      <c r="AG28" s="210" t="s">
        <v>351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47" t="s">
        <v>366</v>
      </c>
      <c r="D29" s="221"/>
      <c r="E29" s="222"/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129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7" t="s">
        <v>63</v>
      </c>
      <c r="D30" s="221"/>
      <c r="E30" s="222">
        <v>1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129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48"/>
      <c r="D31" s="241"/>
      <c r="E31" s="241"/>
      <c r="F31" s="241"/>
      <c r="G31" s="241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133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1">
        <v>5</v>
      </c>
      <c r="B32" s="232" t="s">
        <v>367</v>
      </c>
      <c r="C32" s="244" t="s">
        <v>365</v>
      </c>
      <c r="D32" s="233" t="s">
        <v>350</v>
      </c>
      <c r="E32" s="234">
        <v>1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6"/>
      <c r="S32" s="236" t="s">
        <v>286</v>
      </c>
      <c r="T32" s="237" t="s">
        <v>342</v>
      </c>
      <c r="U32" s="220">
        <v>0</v>
      </c>
      <c r="V32" s="220">
        <f>ROUND(E32*U32,2)</f>
        <v>0</v>
      </c>
      <c r="W32" s="220"/>
      <c r="X32" s="220" t="s">
        <v>223</v>
      </c>
      <c r="Y32" s="220" t="s">
        <v>119</v>
      </c>
      <c r="Z32" s="210"/>
      <c r="AA32" s="210"/>
      <c r="AB32" s="210"/>
      <c r="AC32" s="210"/>
      <c r="AD32" s="210"/>
      <c r="AE32" s="210"/>
      <c r="AF32" s="210"/>
      <c r="AG32" s="210" t="s">
        <v>351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7" t="s">
        <v>368</v>
      </c>
      <c r="D33" s="221"/>
      <c r="E33" s="222"/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129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47" t="s">
        <v>63</v>
      </c>
      <c r="D34" s="221"/>
      <c r="E34" s="222">
        <v>1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129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48"/>
      <c r="D35" s="241"/>
      <c r="E35" s="241"/>
      <c r="F35" s="241"/>
      <c r="G35" s="241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133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1">
        <v>6</v>
      </c>
      <c r="B36" s="232" t="s">
        <v>369</v>
      </c>
      <c r="C36" s="244" t="s">
        <v>370</v>
      </c>
      <c r="D36" s="233" t="s">
        <v>350</v>
      </c>
      <c r="E36" s="234">
        <v>1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6"/>
      <c r="S36" s="236" t="s">
        <v>202</v>
      </c>
      <c r="T36" s="237" t="s">
        <v>342</v>
      </c>
      <c r="U36" s="220">
        <v>0</v>
      </c>
      <c r="V36" s="220">
        <f>ROUND(E36*U36,2)</f>
        <v>0</v>
      </c>
      <c r="W36" s="220"/>
      <c r="X36" s="220" t="s">
        <v>223</v>
      </c>
      <c r="Y36" s="220" t="s">
        <v>119</v>
      </c>
      <c r="Z36" s="210"/>
      <c r="AA36" s="210"/>
      <c r="AB36" s="210"/>
      <c r="AC36" s="210"/>
      <c r="AD36" s="210"/>
      <c r="AE36" s="210"/>
      <c r="AF36" s="210"/>
      <c r="AG36" s="210" t="s">
        <v>351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45" t="s">
        <v>371</v>
      </c>
      <c r="D37" s="238"/>
      <c r="E37" s="238"/>
      <c r="F37" s="238"/>
      <c r="G37" s="238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122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39" t="str">
        <f>C37</f>
        <v>Zpracování projektové dokumentace skutečného provedení stavby v počtu 2 paré v papírové podobě a 2 ks elektronicky na CD</v>
      </c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17"/>
      <c r="B38" s="218"/>
      <c r="C38" s="247" t="s">
        <v>355</v>
      </c>
      <c r="D38" s="221"/>
      <c r="E38" s="222"/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129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47" t="s">
        <v>63</v>
      </c>
      <c r="D39" s="221"/>
      <c r="E39" s="222">
        <v>1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129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48"/>
      <c r="D40" s="241"/>
      <c r="E40" s="241"/>
      <c r="F40" s="241"/>
      <c r="G40" s="241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133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1">
        <v>7</v>
      </c>
      <c r="B41" s="232" t="s">
        <v>372</v>
      </c>
      <c r="C41" s="244" t="s">
        <v>373</v>
      </c>
      <c r="D41" s="233" t="s">
        <v>350</v>
      </c>
      <c r="E41" s="234">
        <v>1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6"/>
      <c r="S41" s="236" t="s">
        <v>202</v>
      </c>
      <c r="T41" s="237" t="s">
        <v>342</v>
      </c>
      <c r="U41" s="220">
        <v>0</v>
      </c>
      <c r="V41" s="220">
        <f>ROUND(E41*U41,2)</f>
        <v>0</v>
      </c>
      <c r="W41" s="220"/>
      <c r="X41" s="220" t="s">
        <v>223</v>
      </c>
      <c r="Y41" s="220" t="s">
        <v>119</v>
      </c>
      <c r="Z41" s="210"/>
      <c r="AA41" s="210"/>
      <c r="AB41" s="210"/>
      <c r="AC41" s="210"/>
      <c r="AD41" s="210"/>
      <c r="AE41" s="210"/>
      <c r="AF41" s="210"/>
      <c r="AG41" s="210" t="s">
        <v>351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45" t="s">
        <v>374</v>
      </c>
      <c r="D42" s="238"/>
      <c r="E42" s="238"/>
      <c r="F42" s="238"/>
      <c r="G42" s="238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122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17"/>
      <c r="B43" s="218"/>
      <c r="C43" s="247" t="s">
        <v>355</v>
      </c>
      <c r="D43" s="221"/>
      <c r="E43" s="222"/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129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47" t="s">
        <v>63</v>
      </c>
      <c r="D44" s="221"/>
      <c r="E44" s="222">
        <v>1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129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48"/>
      <c r="D45" s="241"/>
      <c r="E45" s="241"/>
      <c r="F45" s="241"/>
      <c r="G45" s="241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133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1">
        <v>8</v>
      </c>
      <c r="B46" s="232" t="s">
        <v>375</v>
      </c>
      <c r="C46" s="244" t="s">
        <v>376</v>
      </c>
      <c r="D46" s="233" t="s">
        <v>350</v>
      </c>
      <c r="E46" s="234">
        <v>1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/>
      <c r="S46" s="236" t="s">
        <v>202</v>
      </c>
      <c r="T46" s="237" t="s">
        <v>342</v>
      </c>
      <c r="U46" s="220">
        <v>0</v>
      </c>
      <c r="V46" s="220">
        <f>ROUND(E46*U46,2)</f>
        <v>0</v>
      </c>
      <c r="W46" s="220"/>
      <c r="X46" s="220" t="s">
        <v>223</v>
      </c>
      <c r="Y46" s="220" t="s">
        <v>119</v>
      </c>
      <c r="Z46" s="210"/>
      <c r="AA46" s="210"/>
      <c r="AB46" s="210"/>
      <c r="AC46" s="210"/>
      <c r="AD46" s="210"/>
      <c r="AE46" s="210"/>
      <c r="AF46" s="210"/>
      <c r="AG46" s="210" t="s">
        <v>351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47" t="s">
        <v>355</v>
      </c>
      <c r="D47" s="221"/>
      <c r="E47" s="222"/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129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47" t="s">
        <v>63</v>
      </c>
      <c r="D48" s="221"/>
      <c r="E48" s="222">
        <v>1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129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48"/>
      <c r="D49" s="241"/>
      <c r="E49" s="241"/>
      <c r="F49" s="241"/>
      <c r="G49" s="241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133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3"/>
      <c r="B50" s="4"/>
      <c r="C50" s="250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v>12</v>
      </c>
      <c r="AF50">
        <v>21</v>
      </c>
      <c r="AG50" t="s">
        <v>97</v>
      </c>
    </row>
    <row r="51" spans="1:60" x14ac:dyDescent="0.2">
      <c r="A51" s="213"/>
      <c r="B51" s="214" t="s">
        <v>29</v>
      </c>
      <c r="C51" s="251"/>
      <c r="D51" s="215"/>
      <c r="E51" s="216"/>
      <c r="F51" s="216"/>
      <c r="G51" s="230">
        <f>G8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f>SUMIF(L7:L49,AE50,G7:G49)</f>
        <v>0</v>
      </c>
      <c r="AF51">
        <f>SUMIF(L7:L49,AF50,G7:G49)</f>
        <v>0</v>
      </c>
      <c r="AG51" t="s">
        <v>344</v>
      </c>
    </row>
    <row r="52" spans="1:60" x14ac:dyDescent="0.2">
      <c r="C52" s="252"/>
      <c r="D52" s="10"/>
      <c r="AG52" t="s">
        <v>347</v>
      </c>
    </row>
    <row r="53" spans="1:60" x14ac:dyDescent="0.2">
      <c r="D53" s="10"/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so7GUz73Y6z8Zr+Dxa13RXFcOzjLA2z/X34Ki9k0VP0mSjI/EuUr5rhCDw0aO1cKumI5NvzYmtSPymZiUkrxA==" saltValue="5tLS7vpKvn5p10j+zDsMSQ==" spinCount="100000" sheet="1" formatRows="0"/>
  <mergeCells count="21">
    <mergeCell ref="C42:G42"/>
    <mergeCell ref="C45:G45"/>
    <mergeCell ref="C49:G49"/>
    <mergeCell ref="C24:G24"/>
    <mergeCell ref="C27:G27"/>
    <mergeCell ref="C31:G31"/>
    <mergeCell ref="C35:G35"/>
    <mergeCell ref="C37:G37"/>
    <mergeCell ref="C40:G40"/>
    <mergeCell ref="C12:G12"/>
    <mergeCell ref="C15:G15"/>
    <mergeCell ref="C17:G17"/>
    <mergeCell ref="C18:G18"/>
    <mergeCell ref="C19:G19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22 22 Pol</vt:lpstr>
      <vt:lpstr>22 VRN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 22 Pol'!Názvy_tisku</vt:lpstr>
      <vt:lpstr>'22 VRN Pol'!Názvy_tisku</vt:lpstr>
      <vt:lpstr>oadresa</vt:lpstr>
      <vt:lpstr>Stavba!Objednatel</vt:lpstr>
      <vt:lpstr>Stavba!Objekt</vt:lpstr>
      <vt:lpstr>'22 22 Pol'!Oblast_tisku</vt:lpstr>
      <vt:lpstr>'22 VRN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Guňka</dc:creator>
  <cp:lastModifiedBy>Petr Guňka</cp:lastModifiedBy>
  <cp:lastPrinted>2019-03-19T12:27:02Z</cp:lastPrinted>
  <dcterms:created xsi:type="dcterms:W3CDTF">2009-04-08T07:15:50Z</dcterms:created>
  <dcterms:modified xsi:type="dcterms:W3CDTF">2025-08-16T10:50:33Z</dcterms:modified>
</cp:coreProperties>
</file>